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8 domes lemumi\protokols Nr.21 29.11.2018\"/>
    </mc:Choice>
  </mc:AlternateContent>
  <bookViews>
    <workbookView xWindow="0" yWindow="0" windowWidth="28800" windowHeight="12330"/>
  </bookViews>
  <sheets>
    <sheet name="Lapa1" sheetId="1" r:id="rId1"/>
    <sheet name="Lapa2" sheetId="2" r:id="rId2"/>
  </sheets>
  <definedNames>
    <definedName name="_xlnm._FilterDatabase" localSheetId="0" hidden="1">Lapa1!$A$65:$D$72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36" i="2" l="1"/>
  <c r="D408" i="2" l="1"/>
  <c r="D405" i="2"/>
  <c r="D402" i="2"/>
  <c r="D399" i="2"/>
  <c r="D394" i="2"/>
  <c r="D391" i="2"/>
  <c r="D388" i="2"/>
  <c r="D385" i="2"/>
  <c r="D379" i="2"/>
  <c r="D373" i="2"/>
  <c r="D370" i="2"/>
  <c r="D367" i="2"/>
  <c r="D364" i="2"/>
  <c r="D360" i="2"/>
  <c r="D357" i="2"/>
  <c r="D346" i="2"/>
  <c r="D342" i="2"/>
  <c r="D338" i="2"/>
  <c r="D334" i="2"/>
  <c r="D330" i="2"/>
  <c r="D326" i="2"/>
  <c r="D322" i="2"/>
  <c r="D318" i="2"/>
  <c r="D314" i="2"/>
  <c r="D309" i="2"/>
  <c r="D305" i="2"/>
  <c r="D301" i="2"/>
  <c r="D297" i="2"/>
  <c r="D293" i="2"/>
  <c r="D288" i="2"/>
  <c r="D284" i="2"/>
  <c r="D279" i="2"/>
  <c r="D275" i="2"/>
  <c r="D271" i="2"/>
  <c r="D266" i="2"/>
  <c r="D261" i="2"/>
  <c r="D256" i="2"/>
  <c r="D251" i="2"/>
  <c r="D246" i="2"/>
  <c r="D242" i="2"/>
  <c r="D238" i="2"/>
  <c r="D234" i="2"/>
  <c r="D227" i="2"/>
  <c r="D223" i="2"/>
  <c r="D219" i="2"/>
  <c r="D215" i="2"/>
  <c r="D209" i="2"/>
  <c r="D205" i="2" s="1"/>
  <c r="D200" i="2"/>
  <c r="D194" i="2"/>
  <c r="D190" i="2"/>
  <c r="D185" i="2"/>
  <c r="D180" i="2"/>
  <c r="D176" i="2"/>
  <c r="D172" i="2"/>
  <c r="D168" i="2"/>
  <c r="D164" i="2"/>
  <c r="D159" i="2"/>
  <c r="D155" i="2"/>
  <c r="D151" i="2"/>
  <c r="D147" i="2"/>
  <c r="D143" i="2"/>
  <c r="D139" i="2"/>
  <c r="D130" i="2"/>
  <c r="D127" i="2"/>
  <c r="D124" i="2"/>
  <c r="D121" i="2"/>
  <c r="D109" i="2"/>
  <c r="D103" i="2"/>
  <c r="D99" i="2"/>
  <c r="D96" i="2"/>
  <c r="D93" i="2"/>
  <c r="D88" i="2"/>
  <c r="D85" i="2"/>
  <c r="D82" i="2"/>
  <c r="D79" i="2"/>
  <c r="D76" i="2"/>
  <c r="D73" i="2"/>
  <c r="D70" i="2"/>
  <c r="D67" i="2"/>
  <c r="D64" i="2"/>
  <c r="D60" i="2"/>
  <c r="D57" i="2"/>
  <c r="D54" i="2"/>
  <c r="D51" i="2"/>
  <c r="D48" i="2"/>
  <c r="D44" i="2"/>
  <c r="D41" i="2"/>
  <c r="D38" i="2"/>
  <c r="D35" i="2"/>
  <c r="D370" i="1" l="1"/>
  <c r="D366" i="1" l="1"/>
  <c r="D363" i="1"/>
  <c r="D360" i="1"/>
  <c r="D357" i="1"/>
  <c r="K16" i="1"/>
  <c r="D810" i="1" l="1"/>
  <c r="D774" i="1" l="1"/>
  <c r="H379" i="1"/>
  <c r="D353" i="1"/>
  <c r="D350" i="1"/>
  <c r="D777" i="1"/>
  <c r="D685" i="1"/>
  <c r="D768" i="1"/>
  <c r="D346" i="1"/>
  <c r="D342" i="1"/>
  <c r="D337" i="1"/>
  <c r="D325" i="1"/>
  <c r="D334" i="1"/>
  <c r="D328" i="1"/>
  <c r="D331" i="1"/>
  <c r="D762" i="1"/>
  <c r="D765" i="1"/>
  <c r="D681" i="1"/>
  <c r="D321" i="1"/>
  <c r="D318" i="1" l="1"/>
  <c r="D315" i="1" l="1"/>
  <c r="G377" i="1" s="1"/>
  <c r="D112" i="1" l="1"/>
  <c r="D312" i="1" l="1"/>
  <c r="D309" i="1"/>
  <c r="D258" i="1" l="1"/>
  <c r="D759" i="1" l="1"/>
  <c r="D205" i="1" l="1"/>
  <c r="D252" i="1"/>
  <c r="D748" i="1"/>
  <c r="D248" i="1"/>
  <c r="D245" i="1"/>
  <c r="D242" i="1"/>
  <c r="D237" i="1"/>
  <c r="D756" i="1"/>
  <c r="D753" i="1"/>
  <c r="D639" i="1"/>
  <c r="D745" i="1"/>
  <c r="D234" i="1"/>
  <c r="D733" i="1"/>
  <c r="D231" i="1"/>
  <c r="D676" i="1"/>
  <c r="D228" i="1"/>
  <c r="D742" i="1"/>
  <c r="D672" i="1"/>
  <c r="D668" i="1"/>
  <c r="D664" i="1"/>
  <c r="D660" i="1"/>
  <c r="D225" i="1"/>
  <c r="D739" i="1"/>
  <c r="D656" i="1"/>
  <c r="D652" i="1"/>
  <c r="D648" i="1"/>
  <c r="D644" i="1"/>
  <c r="D222" i="1"/>
  <c r="D635" i="1"/>
  <c r="D510" i="1" l="1"/>
  <c r="D506" i="1"/>
  <c r="D502" i="1"/>
  <c r="D498" i="1"/>
  <c r="D494" i="1"/>
  <c r="D489" i="1"/>
  <c r="D631" i="1"/>
  <c r="D627" i="1"/>
  <c r="D623" i="1"/>
  <c r="D618" i="1"/>
  <c r="D614" i="1"/>
  <c r="D609" i="1"/>
  <c r="D605" i="1"/>
  <c r="D601" i="1"/>
  <c r="D596" i="1"/>
  <c r="D591" i="1"/>
  <c r="D586" i="1"/>
  <c r="D581" i="1"/>
  <c r="D576" i="1"/>
  <c r="D572" i="1"/>
  <c r="D568" i="1"/>
  <c r="D564" i="1"/>
  <c r="D557" i="1"/>
  <c r="D539" i="1"/>
  <c r="D535" i="1" s="1"/>
  <c r="D545" i="1"/>
  <c r="D553" i="1"/>
  <c r="D549" i="1"/>
  <c r="D530" i="1"/>
  <c r="D524" i="1"/>
  <c r="D520" i="1"/>
  <c r="D515" i="1"/>
  <c r="D485" i="1"/>
  <c r="D481" i="1"/>
  <c r="D477" i="1"/>
  <c r="D473" i="1"/>
  <c r="D469" i="1"/>
  <c r="D219" i="1" l="1"/>
  <c r="D216" i="1"/>
  <c r="D727" i="1" l="1"/>
  <c r="D213" i="1"/>
  <c r="D724" i="1"/>
  <c r="D209" i="1" l="1"/>
  <c r="D721" i="1" l="1"/>
  <c r="D718" i="1" l="1"/>
  <c r="D202" i="1"/>
  <c r="D379" i="1" l="1"/>
  <c r="D465" i="1" l="1"/>
  <c r="D459" i="1"/>
  <c r="D454" i="1"/>
  <c r="D449" i="1"/>
  <c r="D437" i="1" l="1"/>
  <c r="D433" i="1"/>
  <c r="D430" i="1"/>
  <c r="D427" i="1"/>
  <c r="D424" i="1"/>
  <c r="D166" i="1"/>
  <c r="D161" i="1"/>
  <c r="D158" i="1"/>
  <c r="D155" i="1"/>
  <c r="H825" i="1"/>
  <c r="D837" i="1"/>
  <c r="D834" i="1"/>
  <c r="D151" i="1"/>
  <c r="D147" i="1"/>
  <c r="D142" i="1"/>
  <c r="D134" i="1"/>
  <c r="D129" i="1"/>
  <c r="D125" i="1"/>
  <c r="D121" i="1"/>
  <c r="H826" i="1" l="1"/>
  <c r="D117" i="1"/>
  <c r="D409" i="1"/>
  <c r="D405" i="1"/>
  <c r="D400" i="1"/>
  <c r="D396" i="1"/>
  <c r="D387" i="1"/>
  <c r="D383" i="1"/>
  <c r="D99" i="1"/>
  <c r="D95" i="1"/>
  <c r="D92" i="1"/>
  <c r="D392" i="1" l="1"/>
  <c r="D89" i="1"/>
  <c r="D86" i="1" l="1"/>
  <c r="D83" i="1"/>
  <c r="D700" i="1" l="1"/>
  <c r="D79" i="1"/>
  <c r="D697" i="1" l="1"/>
  <c r="H794" i="1" l="1"/>
  <c r="D807" i="1"/>
  <c r="H795" i="1" s="1"/>
  <c r="D73" i="1" l="1"/>
  <c r="D70" i="1"/>
  <c r="J826" i="1" l="1"/>
  <c r="J825" i="1"/>
  <c r="J795" i="1"/>
  <c r="J794" i="1"/>
  <c r="M16" i="1"/>
  <c r="H382" i="1" l="1"/>
  <c r="D67" i="1" l="1"/>
  <c r="H380" i="1" s="1"/>
  <c r="K17" i="1" l="1"/>
  <c r="H381" i="1"/>
  <c r="H383" i="1" s="1"/>
  <c r="M17" i="1" l="1"/>
</calcChain>
</file>

<file path=xl/sharedStrings.xml><?xml version="1.0" encoding="utf-8"?>
<sst xmlns="http://schemas.openxmlformats.org/spreadsheetml/2006/main" count="1960" uniqueCount="349">
  <si>
    <t xml:space="preserve">1.Pamatbudžeta plānoto ieņēmumu grozījumi </t>
  </si>
  <si>
    <t>1.1. Palielināt  plānotos ieņēmumus</t>
  </si>
  <si>
    <t>Kods</t>
  </si>
  <si>
    <t>Nosaukums</t>
  </si>
  <si>
    <t>Summa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</si>
  <si>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</si>
  <si>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</si>
  <si>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</si>
  <si>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</si>
  <si>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Paskaidrojums</t>
  </si>
  <si>
    <t>Izdevumi kopā</t>
  </si>
  <si>
    <t>2.2.Mainīt finansējumu pa EKK kodiem</t>
  </si>
  <si>
    <t>2.3. Samazināt     finansējumu</t>
  </si>
  <si>
    <t>no atlikuma</t>
  </si>
  <si>
    <t>3.Speciālā budžeta grozījumi</t>
  </si>
  <si>
    <t>3.1. Palielināt  plānotos ieņēmumus</t>
  </si>
  <si>
    <t>3.1.Palielināt finansējumu</t>
  </si>
  <si>
    <t>01.820</t>
  </si>
  <si>
    <t>Madonas novads</t>
  </si>
  <si>
    <t>Transferti</t>
  </si>
  <si>
    <t xml:space="preserve">       Transferti</t>
  </si>
  <si>
    <t>ieņēmumi</t>
  </si>
  <si>
    <t>izdevumi</t>
  </si>
  <si>
    <t>bilance</t>
  </si>
  <si>
    <t>3.2. Mainīt pešķirto finansējumu pa EKK kodiem</t>
  </si>
  <si>
    <t xml:space="preserve">4.Ziedojumu un dāvinājumu budžeta grozījumi </t>
  </si>
  <si>
    <t>4.1. Palielināt  plānotos ieņēmumus</t>
  </si>
  <si>
    <t>4.2. Palielināt (piešķirt) finansējumu</t>
  </si>
  <si>
    <t>ieņ.</t>
  </si>
  <si>
    <t>izd</t>
  </si>
  <si>
    <t>no kredīta</t>
  </si>
  <si>
    <t>tagad PB saist.not.</t>
  </si>
  <si>
    <t>okt.bija</t>
  </si>
  <si>
    <t>Madonas  novada pašvaldības budžeta grozījumi 2018.gada novembrī</t>
  </si>
  <si>
    <t>06.600</t>
  </si>
  <si>
    <t>Nepabeigtā būvniecība</t>
  </si>
  <si>
    <t>Bērzaunes pag.Sauleskalna un Kārļa iela Sauleskalnā</t>
  </si>
  <si>
    <t>Barkavas pag.Autoceļš Madonas šoseja - Saukas purvs</t>
  </si>
  <si>
    <t>Lazdonas pagasta pārvalde</t>
  </si>
  <si>
    <t>Ceļu uzturēšana</t>
  </si>
  <si>
    <t>19.300</t>
  </si>
  <si>
    <t xml:space="preserve">Barkavas pagasta pārvalde </t>
  </si>
  <si>
    <t>10.700</t>
  </si>
  <si>
    <t>Barkavas pagasta pārvalde</t>
  </si>
  <si>
    <t>Pabalsts un palīdzība trūcīgajiem iedzīvotājiem</t>
  </si>
  <si>
    <t xml:space="preserve">       Pabalsti</t>
  </si>
  <si>
    <t>uz Barkavu</t>
  </si>
  <si>
    <t>ieņ. (no āras)</t>
  </si>
  <si>
    <t>04.100</t>
  </si>
  <si>
    <t>Nodarbinātības pasākumi vasaras brīvlaikā</t>
  </si>
  <si>
    <t>VSAOI</t>
  </si>
  <si>
    <t>Atalgojums</t>
  </si>
  <si>
    <t>PII Kastanītis</t>
  </si>
  <si>
    <t>09.100</t>
  </si>
  <si>
    <t>Madona</t>
  </si>
  <si>
    <t>uz nodarbinātību vasaras brīvlaikā</t>
  </si>
  <si>
    <t>PII "Priedīte"</t>
  </si>
  <si>
    <t>Pamatlīdzekļi</t>
  </si>
  <si>
    <t>ģērbtuves skapīši</t>
  </si>
  <si>
    <t>PII "Saulīte"</t>
  </si>
  <si>
    <t>gultiņas un ģērbtuves skapīši</t>
  </si>
  <si>
    <t>Avotu un Smilšu ielas pārbūve</t>
  </si>
  <si>
    <t>21.300</t>
  </si>
  <si>
    <t>Ieņēmumi no maksas pakalpojumiem</t>
  </si>
  <si>
    <t>13.100</t>
  </si>
  <si>
    <t>Ieņēmumi no īpašuma pārdošanas</t>
  </si>
  <si>
    <t>01.100</t>
  </si>
  <si>
    <t>Pārvalde</t>
  </si>
  <si>
    <t>08.200</t>
  </si>
  <si>
    <t>Kultūras nams</t>
  </si>
  <si>
    <t>Soc.apdrošin.iemaksas</t>
  </si>
  <si>
    <t>09.200</t>
  </si>
  <si>
    <t>Barkavas pamatskola</t>
  </si>
  <si>
    <t>Krājumi,materiāli</t>
  </si>
  <si>
    <t>10.200</t>
  </si>
  <si>
    <t>Barkavas pansionāts</t>
  </si>
  <si>
    <t>Praulienas pagasta pārvalde</t>
  </si>
  <si>
    <t>PII Pasaciņa</t>
  </si>
  <si>
    <t>Pakalpojumi</t>
  </si>
  <si>
    <t>Materiāli</t>
  </si>
  <si>
    <t>Laikraksti</t>
  </si>
  <si>
    <t>Pamatskola</t>
  </si>
  <si>
    <t>Saikavas bibliotēka</t>
  </si>
  <si>
    <t>Sociālie pabalsti</t>
  </si>
  <si>
    <t>Pabalsti</t>
  </si>
  <si>
    <t>06.604</t>
  </si>
  <si>
    <t>Dzelzavas pagasta pārvalde</t>
  </si>
  <si>
    <t>Kopā izdevumi</t>
  </si>
  <si>
    <t>Materiālu, krājumu iegāde</t>
  </si>
  <si>
    <t>08.212</t>
  </si>
  <si>
    <t>2.biblioteka</t>
  </si>
  <si>
    <t>Periodikas iegāde</t>
  </si>
  <si>
    <t>Pamatlīdzekļu iegāde</t>
  </si>
  <si>
    <t>09.111</t>
  </si>
  <si>
    <t>PII ''Rūķis''</t>
  </si>
  <si>
    <t>09.219</t>
  </si>
  <si>
    <t>Internātpamatskola(valsts budž)</t>
  </si>
  <si>
    <t>Mētrienas pagasta pārvalde</t>
  </si>
  <si>
    <t>Pagasta pārvalde</t>
  </si>
  <si>
    <t xml:space="preserve">Grāmatas </t>
  </si>
  <si>
    <t>Tautas nams</t>
  </si>
  <si>
    <t>10.701</t>
  </si>
  <si>
    <t>18.600</t>
  </si>
  <si>
    <t xml:space="preserve">Vestienas pagasta pārvalde </t>
  </si>
  <si>
    <t>pašvaldības budžetā saņemtās valsts budžeta mērkdotācijas</t>
  </si>
  <si>
    <t>pašvaldību budžetā saņemtie uzturēšnās izdevumu transferti ārvalstu finanšu palīdzības projektu īstenošanai</t>
  </si>
  <si>
    <t>Ieņēmumi no budžeta iestāžu sniegtajiem maksas pakalpojumiem</t>
  </si>
  <si>
    <t>Vestienas  pagasta pārvalde</t>
  </si>
  <si>
    <t>pakalpojumi</t>
  </si>
  <si>
    <t>materiāli</t>
  </si>
  <si>
    <t>Komunālā saimniecība</t>
  </si>
  <si>
    <t>07.200</t>
  </si>
  <si>
    <t>Ambulance</t>
  </si>
  <si>
    <t>atalgojums</t>
  </si>
  <si>
    <t>08.210</t>
  </si>
  <si>
    <t>Bibliotēka</t>
  </si>
  <si>
    <t>komandējumi</t>
  </si>
  <si>
    <t>pamatlīdzekļu iegāde</t>
  </si>
  <si>
    <t>08.230</t>
  </si>
  <si>
    <t>08.290</t>
  </si>
  <si>
    <t>Bezmaksas interneta punkts</t>
  </si>
  <si>
    <t>Vestienas pagasta pārvalde</t>
  </si>
  <si>
    <t>Vestienas pamatskola</t>
  </si>
  <si>
    <t>krājumi</t>
  </si>
  <si>
    <t>laikrakstu abonēšana</t>
  </si>
  <si>
    <t>08.100</t>
  </si>
  <si>
    <t>Sports</t>
  </si>
  <si>
    <t>Krājumi</t>
  </si>
  <si>
    <t>pamatlīdzeķļu iegāde</t>
  </si>
  <si>
    <t>09.600</t>
  </si>
  <si>
    <t>Skolēnu pārvadājumi</t>
  </si>
  <si>
    <t>pabalsti</t>
  </si>
  <si>
    <t>Pirmsskola</t>
  </si>
  <si>
    <t>23.500</t>
  </si>
  <si>
    <t>Ziedojumi un dāvinājumi no fiziskām personām</t>
  </si>
  <si>
    <t>23.400</t>
  </si>
  <si>
    <t>Ziedojumi un dāvinājumi no judiskām personām</t>
  </si>
  <si>
    <t>Kalsnavas pagasta pārvalde</t>
  </si>
  <si>
    <t>No valsts budžeta saņemtie transferti</t>
  </si>
  <si>
    <t>No valsts budžeta saņemti  transferti</t>
  </si>
  <si>
    <t>06.100</t>
  </si>
  <si>
    <t>Mājokļu saimniecība</t>
  </si>
  <si>
    <t>Pakalpojumu apmaksa</t>
  </si>
  <si>
    <t>Pārējā komunālā saimniecība</t>
  </si>
  <si>
    <t>Kalsnavas pamatskola (Skolu partnerības projekts)</t>
  </si>
  <si>
    <t>Komadējuma izdevumi</t>
  </si>
  <si>
    <t>Krājumu iegāde</t>
  </si>
  <si>
    <t>Kalsnavas pirmskolas izglītības iestāde</t>
  </si>
  <si>
    <t>Pamatlīdzekļu izveidošana</t>
  </si>
  <si>
    <t>21577 Kalsnava uz atlikumu</t>
  </si>
  <si>
    <t>Kalsnavas pamatskola</t>
  </si>
  <si>
    <t>Kalsnavas pārvaldes administrācija</t>
  </si>
  <si>
    <t>Sporta pasākumi</t>
  </si>
  <si>
    <t>Komandējuma izdevumi</t>
  </si>
  <si>
    <t xml:space="preserve">10.900  </t>
  </si>
  <si>
    <t>Sociālais darbinieks</t>
  </si>
  <si>
    <t>pakalpojumu apmaksa</t>
  </si>
  <si>
    <t>Ļaudonas pagasta pārvalde</t>
  </si>
  <si>
    <t>Maksas pakalpojumi u.c. pašu ieņēmumi</t>
  </si>
  <si>
    <t>Pansionāts</t>
  </si>
  <si>
    <t>Īpašumu uzturēšanas dienests</t>
  </si>
  <si>
    <t>Ļaudonas biblioteka</t>
  </si>
  <si>
    <t>Izdevumi periodikas iegādei</t>
  </si>
  <si>
    <t>Sāvienas biblioteka</t>
  </si>
  <si>
    <t>Darba alga</t>
  </si>
  <si>
    <t>Mārcienas pagasta pārvalde</t>
  </si>
  <si>
    <t>Kustamās mantas realizācija</t>
  </si>
  <si>
    <t>13.400</t>
  </si>
  <si>
    <t>Pedagogi valsts finansējums</t>
  </si>
  <si>
    <t>VSAOI un pabalsti</t>
  </si>
  <si>
    <t>Pedagogi pašvaldības finansējums</t>
  </si>
  <si>
    <t>Interešu izglītība</t>
  </si>
  <si>
    <t>Sākumskola</t>
  </si>
  <si>
    <t>Pedagogi PII pašvaldības finansējums</t>
  </si>
  <si>
    <t>Pedagogi PII valsts finansējums</t>
  </si>
  <si>
    <t>Pirmskola</t>
  </si>
  <si>
    <t>09.212</t>
  </si>
  <si>
    <t>09.213</t>
  </si>
  <si>
    <t>09.511</t>
  </si>
  <si>
    <t>09.211</t>
  </si>
  <si>
    <t>09.112</t>
  </si>
  <si>
    <t>09.113</t>
  </si>
  <si>
    <t>SAB "Smeceres sils" attīstībai</t>
  </si>
  <si>
    <t>Projektēšana</t>
  </si>
  <si>
    <t>06.200</t>
  </si>
  <si>
    <t>uz SAB Smeceres sils</t>
  </si>
  <si>
    <t>Algotie pagaidu sabiedriskie darbi Nr.1APSD-31-2018</t>
  </si>
  <si>
    <t>Pensijas un sociālie pabalsti</t>
  </si>
  <si>
    <t>Algotie pagaidu sabiedriskie darbi koordinators</t>
  </si>
  <si>
    <t>Barkavas pamatskolas pirmsskolas grupa</t>
  </si>
  <si>
    <t>Rezerve pedagogu algām</t>
  </si>
  <si>
    <t>09.500</t>
  </si>
  <si>
    <t>Kontrabasa iegādei</t>
  </si>
  <si>
    <t>J.Norviļa Madonas mūzikas skola</t>
  </si>
  <si>
    <t>09.800</t>
  </si>
  <si>
    <t>Mūzikas festivāls</t>
  </si>
  <si>
    <t>Krājumi, materiāli</t>
  </si>
  <si>
    <t>uz Mūzikas skolu kontrabasa iegādei</t>
  </si>
  <si>
    <t>Ūdensvada un kanalizācijas pievada izbūvei Smilšu ielā</t>
  </si>
  <si>
    <t>PII Kastanītis rotaļu laukuma izbūvei</t>
  </si>
  <si>
    <t>Latvijas Alternatīvā motosporta asociācija</t>
  </si>
  <si>
    <t>Subsīdijas un dotācijas</t>
  </si>
  <si>
    <t>Starptautiskie turnīri - Madonas novads pieaugušie</t>
  </si>
  <si>
    <t>Atbalsts sportistiem</t>
  </si>
  <si>
    <t>Superkausa izcīņa / motokross</t>
  </si>
  <si>
    <t>Sporta nometņu organizēšana</t>
  </si>
  <si>
    <t>Deju sadancis - jauniešu DK</t>
  </si>
  <si>
    <t>Piemiņas brīdis pie "Šķeltā akmens"</t>
  </si>
  <si>
    <t>Madonas koru apriņķa skate</t>
  </si>
  <si>
    <t>Laviešu Dziesmu un deju svētkiem veltītais pateicības pasākums</t>
  </si>
  <si>
    <t>Gatavošanās Vispārējiem laviešu Dziesmu un deju svētkiem</t>
  </si>
  <si>
    <t>Madonas novada Dziesmu un deju svētki</t>
  </si>
  <si>
    <t>Projekts "Valdim Berģim 90" koncertprogramma "Dzeguzīte gadus skaita"</t>
  </si>
  <si>
    <t>O.Dreģes 80 gadu jubilejas koncerts</t>
  </si>
  <si>
    <t>Madonas deju apriņķa skate</t>
  </si>
  <si>
    <t>Dziesmu svētki</t>
  </si>
  <si>
    <t>Projekts- Latvijas Tautas saimes grāmata</t>
  </si>
  <si>
    <t>Lieldienu pasākums</t>
  </si>
  <si>
    <t>Atbalsts Madonas pūtēju orķestrim</t>
  </si>
  <si>
    <t>Mātes dienai veltīts pasākums</t>
  </si>
  <si>
    <t>Latvijas Valsts Neatkarības dienas pasākums-Madona -Laiku lokos</t>
  </si>
  <si>
    <t>Atbalsts repertuāra nodrošināšanai</t>
  </si>
  <si>
    <t>Kolektīvu jubilejas pasākumi (pilsēta)</t>
  </si>
  <si>
    <t>Atbalsts pūtēju orķestra Madona darbībai</t>
  </si>
  <si>
    <t>Teātra nedēļas pasākumi</t>
  </si>
  <si>
    <t>7.festivāls "Latvijas radio 2 Zelta šlāgeris"</t>
  </si>
  <si>
    <t>Pasākums "Neparasti parastie madonieši"</t>
  </si>
  <si>
    <t>Vidzemes novada kokļu dienas</t>
  </si>
  <si>
    <t>Pensionāru biedrība Madonas pilsētas</t>
  </si>
  <si>
    <t>08.400</t>
  </si>
  <si>
    <t>Politiski represēto biedrība Madonas novada</t>
  </si>
  <si>
    <t>M-Art Biedrība</t>
  </si>
  <si>
    <t>Nigestes amatniecības nams Biedrība</t>
  </si>
  <si>
    <t>Naudas balvas sportistiem un treneriem</t>
  </si>
  <si>
    <t>Naudas balvas</t>
  </si>
  <si>
    <t xml:space="preserve">Volejbola komanda "Madona" </t>
  </si>
  <si>
    <t>Biedrība  OK Arona</t>
  </si>
  <si>
    <t>Strītbola,skeitborda laukuma uzturēšana, labiekārtošana</t>
  </si>
  <si>
    <t>Atbalsts Latvijas Olimpiskajai dienai</t>
  </si>
  <si>
    <t>Smeceres sila kauss BMX sportā (novads)</t>
  </si>
  <si>
    <t>Citu pašvaldību izglītības iestāžu sniegtie pakalpojumi</t>
  </si>
  <si>
    <t>Sadarbība ar Boržomi (Gruzija)</t>
  </si>
  <si>
    <t>Barkavas Profesionālās vidusskolas audzēkņu ēdināšana</t>
  </si>
  <si>
    <t>Starptautiskā nometne - sadarbība ar Kulēnu (Francija) un Vaiji (Vācija) izglītības jomā</t>
  </si>
  <si>
    <t>Atbalsts talantīgiem skolēniem</t>
  </si>
  <si>
    <t>Līdzfinansējums nometnēm</t>
  </si>
  <si>
    <t>Madonas novada mazo vokālistu konkurss "Cīrulītis 2018"</t>
  </si>
  <si>
    <t xml:space="preserve">Pasākums "Latvju bērni danci veda" </t>
  </si>
  <si>
    <t>uz stipendijām medicīnā</t>
  </si>
  <si>
    <t>Finansējums studiju un stipendiju maksai speciālistu piesaistei Madonas novadam (medicīnā)</t>
  </si>
  <si>
    <t>Stipendijas</t>
  </si>
  <si>
    <t>Izglītības psihologu darba nodrošinājums</t>
  </si>
  <si>
    <t>Pedagogu darbības kvalitātes izvērtēšana</t>
  </si>
  <si>
    <t>Metodiskās darbības nodrošinājums novadā</t>
  </si>
  <si>
    <t xml:space="preserve"> SKOLU BIBLIOTĒKU ALISES programma</t>
  </si>
  <si>
    <t>Izglītības darbinieku pasākums</t>
  </si>
  <si>
    <t>uz "Cīrulīti" 38</t>
  </si>
  <si>
    <t>uz instrumentu skaņošanu 40</t>
  </si>
  <si>
    <t>Klavieru remonts,mūzikas instrumentu skaņošana</t>
  </si>
  <si>
    <t>uz Barkavas Prof.ēdināšanu 3473</t>
  </si>
  <si>
    <t>uz Profesionālo apmācību 3527</t>
  </si>
  <si>
    <t>Profesionālā apmācība</t>
  </si>
  <si>
    <t>Madonas Augstākās izglītības centrs</t>
  </si>
  <si>
    <t>uz profesionālo apmācību</t>
  </si>
  <si>
    <t>Stingrās uzskaites dokumentu iegāde novada skolām</t>
  </si>
  <si>
    <t>Mācību priekšmetu olimpiāžu un konkursu noslēguma pasākums</t>
  </si>
  <si>
    <t>Prezentācijas izdevumi</t>
  </si>
  <si>
    <t>Izglītības programmu konkurss</t>
  </si>
  <si>
    <t>uz 4 projektiem</t>
  </si>
  <si>
    <t>no pedagogu darba kvalitātes izvērtēšanas</t>
  </si>
  <si>
    <t xml:space="preserve">uz profesionālo apmācību </t>
  </si>
  <si>
    <t>Metodisko izstrādņu skate</t>
  </si>
  <si>
    <t>no sadarbības ar Boržomi</t>
  </si>
  <si>
    <t xml:space="preserve">no "Latvju bērni danci veda" </t>
  </si>
  <si>
    <t>Rezerve ēdināšanai</t>
  </si>
  <si>
    <t>PII ēdināšana</t>
  </si>
  <si>
    <t>Iedzīvotāju ienākuma nodoklis</t>
  </si>
  <si>
    <t>Rūpniecības ielas posma atjaunošana Madonā</t>
  </si>
  <si>
    <t>Pamatlīdzekļi, nepabeigtā būvniecība</t>
  </si>
  <si>
    <t>Aronas pagasta pārvalde</t>
  </si>
  <si>
    <t>Pirmsskolas izglītības iestāde</t>
  </si>
  <si>
    <t>ēdināšana PB</t>
  </si>
  <si>
    <t xml:space="preserve">   Krājumu, materiālu iegāde</t>
  </si>
  <si>
    <t>Bērzaunes pagasta pārvalde</t>
  </si>
  <si>
    <t>Pamatskolas PII grupas</t>
  </si>
  <si>
    <t>Liezēres pagasta pārvalde</t>
  </si>
  <si>
    <t>PII grupas</t>
  </si>
  <si>
    <t>Ošupes pagasta pārvalde</t>
  </si>
  <si>
    <t>Praulienas  pagasta pārvalde</t>
  </si>
  <si>
    <t xml:space="preserve">PII "Kastanītis" </t>
  </si>
  <si>
    <t>PII ēdināšana PB</t>
  </si>
  <si>
    <t xml:space="preserve">Lazdonas pagasta pārvalde </t>
  </si>
  <si>
    <t xml:space="preserve">Aronas pagasta  pārvalde </t>
  </si>
  <si>
    <t xml:space="preserve">Kalsnavas pagasta pārvalde </t>
  </si>
  <si>
    <t xml:space="preserve">Liezēres  pagasta pārvalde </t>
  </si>
  <si>
    <t xml:space="preserve">Ļaudonas  pagasta pārvalde </t>
  </si>
  <si>
    <t xml:space="preserve">Mētrienas pagasta pārvalde </t>
  </si>
  <si>
    <t xml:space="preserve">Ošupes pagasta pārvalde </t>
  </si>
  <si>
    <t xml:space="preserve">Praulienas pagasta pārvalde  </t>
  </si>
  <si>
    <t>no novada atlikuma (kapu projektēšana)</t>
  </si>
  <si>
    <t>keramikas krāsns</t>
  </si>
  <si>
    <t>trauku mazgājamā mašīna</t>
  </si>
  <si>
    <t>Jāņa Simsona Madonas Mākslas skola</t>
  </si>
  <si>
    <t>Pašvaldības izdevumu uzturēšans transferti</t>
  </si>
  <si>
    <t>Pamatlīdzekļi un nepabeigtā būvniecība</t>
  </si>
  <si>
    <t>Ļaudonas pagasta kultūras nama atjaunošanai</t>
  </si>
  <si>
    <t>Apkures katlu nomaiņa Degumnieku pamatskolas katlu mājā</t>
  </si>
  <si>
    <t>Atlīdzība</t>
  </si>
  <si>
    <t>Sarkaņu pagasta pārvalde</t>
  </si>
  <si>
    <t>uz Airītēm</t>
  </si>
  <si>
    <t>13.200</t>
  </si>
  <si>
    <t>Ieņēmumi no zemes  īpašuma pārdošanas</t>
  </si>
  <si>
    <t>Ieņēmumi no ēku īpašuma pārdošanas</t>
  </si>
  <si>
    <t>18.640</t>
  </si>
  <si>
    <t>Procentu ieņēmumi par atlikto maksājumu no vēl nesamaksātās pirkuma maksas daļas</t>
  </si>
  <si>
    <t>Dzīvojamā fonda remonts</t>
  </si>
  <si>
    <t>Krājumu, materiālu iegāde</t>
  </si>
  <si>
    <t>Bezsaimnieku dzīvnieku izmitināšana</t>
  </si>
  <si>
    <t>Pašvaldības īpašuma apdrošināšana</t>
  </si>
  <si>
    <t>Uz Sarkaņiem un Lazdonu</t>
  </si>
  <si>
    <t>Īpašumu uzturēšanas nodaļa</t>
  </si>
  <si>
    <t>Amatu skola</t>
  </si>
  <si>
    <t>Muzeja ēka</t>
  </si>
  <si>
    <t>Komandējumi</t>
  </si>
  <si>
    <t>Multifunkcionālais centrs LOGS</t>
  </si>
  <si>
    <t>Īpašumu uzturēšans nodaļa</t>
  </si>
  <si>
    <t>Biksēres bibliotēka</t>
  </si>
  <si>
    <t>Pašdarbības kolektīvi</t>
  </si>
  <si>
    <t>Ugunsskulptūru festivāls</t>
  </si>
  <si>
    <t>Finansēšana</t>
  </si>
  <si>
    <t>A/S Madonas Ūdens pamatkapitāla palielināšanai Sarkaņu ciema ūdensapgādes un kanalizācijas tīklu savienošanai ar Madonas pilsētas centralizētajiem tīkliem un esošo Sarkaņu notekūdeņu attīrīšanas ietaišu pārcelšanai uz Ļaudonu un kanalizācijas tīklu izbūve Ļaudonā</t>
  </si>
  <si>
    <t>DRN</t>
  </si>
  <si>
    <t>SIA "Madonas Siltums" ar SIA "Sarkaņu komunālais uzņēmums" reorganizācijas procesu saistīto izdevumu segšanai, palielinot SIA "Madonas Siltums" pamatkapitālu</t>
  </si>
  <si>
    <t>NĪN</t>
  </si>
  <si>
    <t>SIA "Bērzaunes komunālais uzņēmums", Mārcienas ciema ūdens atdzelžošanas stacijas iekārtu kapitālā remonta veikšanai, palielinot uzņēmuma pamatkapitālu</t>
  </si>
  <si>
    <t>06.300</t>
  </si>
  <si>
    <t>Saimnieciskās kanalizācijas pārbūve Ozolkalnā, Liezēre</t>
  </si>
  <si>
    <t>Nekustamā īpašuma nodoklis</t>
  </si>
  <si>
    <t>Labdarības pasākums "Baltā ūdensroze"</t>
  </si>
  <si>
    <t>Mārcienas pirmsskolas grupai</t>
  </si>
  <si>
    <t>Uz Barkavu un Bērzauni</t>
  </si>
  <si>
    <t>04.200</t>
  </si>
  <si>
    <t>Pašvaldības nozīmes koplietošanas grāvju pārbūve Madonas novada Praulienas pagastā</t>
  </si>
  <si>
    <t>kredīts</t>
  </si>
  <si>
    <t>Dzelzavas pamatskolas elektroinstalācijas pārbūvei</t>
  </si>
  <si>
    <t>Pielikums</t>
  </si>
  <si>
    <t>Madonas novada pašvaldības domes</t>
  </si>
  <si>
    <t>29.11.2018. lēmumam Nr.496</t>
  </si>
  <si>
    <t>(protokols Nr.21, 30.p.)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</si>
</sst>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21" x14ac:knownFonts="1">
    <font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b/>
      <sz val="8"/>
      <color theme="1"/>
      <name val="Arial"/>
      <family val="2"/>
      <charset val="186"/>
    </font>
    <font>
      <b/>
      <u/>
      <sz val="8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0"/>
      <color indexed="63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quotePrefix="1" applyFont="1" applyBorder="1"/>
    <xf numFmtId="0" fontId="2" fillId="2" borderId="1" xfId="0" quotePrefix="1" applyFont="1" applyFill="1" applyBorder="1"/>
    <xf numFmtId="1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3" fontId="4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quotePrefix="1" applyFont="1" applyFill="1" applyBorder="1" applyAlignment="1">
      <alignment wrapText="1"/>
    </xf>
    <xf numFmtId="0" fontId="4" fillId="0" borderId="0" xfId="0" quotePrefix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vertical="top" wrapText="1"/>
    </xf>
    <xf numFmtId="0" fontId="5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quotePrefix="1" applyFont="1" applyFill="1" applyBorder="1"/>
    <xf numFmtId="0" fontId="3" fillId="0" borderId="1" xfId="0" applyFont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0" borderId="3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65" fontId="4" fillId="0" borderId="0" xfId="1" applyNumberFormat="1" applyFont="1"/>
    <xf numFmtId="0" fontId="6" fillId="0" borderId="0" xfId="0" applyFont="1" applyAlignment="1"/>
    <xf numFmtId="0" fontId="6" fillId="0" borderId="0" xfId="0" applyFont="1"/>
    <xf numFmtId="0" fontId="7" fillId="0" borderId="0" xfId="0" applyFont="1" applyBorder="1" applyAlignment="1"/>
    <xf numFmtId="165" fontId="4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 wrapText="1"/>
    </xf>
    <xf numFmtId="0" fontId="5" fillId="0" borderId="0" xfId="0" applyFont="1"/>
    <xf numFmtId="1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6" fillId="0" borderId="2" xfId="0" applyFont="1" applyBorder="1"/>
    <xf numFmtId="3" fontId="6" fillId="0" borderId="0" xfId="0" applyNumberFormat="1" applyFont="1"/>
    <xf numFmtId="0" fontId="10" fillId="0" borderId="0" xfId="0" applyFont="1" applyBorder="1"/>
    <xf numFmtId="0" fontId="9" fillId="0" borderId="2" xfId="0" applyFont="1" applyBorder="1" applyAlignment="1"/>
    <xf numFmtId="0" fontId="11" fillId="0" borderId="0" xfId="0" applyFont="1" applyAlignment="1">
      <alignment horizontal="center"/>
    </xf>
    <xf numFmtId="1" fontId="4" fillId="0" borderId="0" xfId="0" applyNumberFormat="1" applyFont="1" applyFill="1" applyBorder="1" applyAlignment="1">
      <alignment horizontal="right" wrapText="1"/>
    </xf>
    <xf numFmtId="0" fontId="4" fillId="0" borderId="1" xfId="0" quotePrefix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0" fontId="4" fillId="0" borderId="0" xfId="0" applyNumberFormat="1" applyFont="1"/>
    <xf numFmtId="1" fontId="4" fillId="0" borderId="0" xfId="1" applyNumberFormat="1" applyFont="1"/>
    <xf numFmtId="1" fontId="4" fillId="0" borderId="3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5" fillId="3" borderId="1" xfId="0" applyFont="1" applyFill="1" applyBorder="1" applyAlignment="1">
      <alignment wrapText="1"/>
    </xf>
    <xf numFmtId="3" fontId="5" fillId="0" borderId="1" xfId="0" applyNumberFormat="1" applyFont="1" applyFill="1" applyBorder="1"/>
    <xf numFmtId="0" fontId="5" fillId="0" borderId="1" xfId="0" applyFont="1" applyFill="1" applyBorder="1"/>
    <xf numFmtId="0" fontId="2" fillId="0" borderId="1" xfId="0" quotePrefix="1" applyFont="1" applyBorder="1" applyAlignment="1">
      <alignment vertical="top" wrapText="1"/>
    </xf>
    <xf numFmtId="49" fontId="4" fillId="0" borderId="1" xfId="2" applyNumberFormat="1" applyFont="1" applyFill="1" applyBorder="1" applyAlignment="1">
      <alignment horizontal="left" wrapText="1"/>
    </xf>
    <xf numFmtId="1" fontId="4" fillId="0" borderId="1" xfId="2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0" fontId="3" fillId="0" borderId="1" xfId="0" quotePrefix="1" applyFont="1" applyBorder="1"/>
    <xf numFmtId="0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12" fillId="0" borderId="0" xfId="0" applyFont="1"/>
    <xf numFmtId="0" fontId="7" fillId="0" borderId="0" xfId="0" applyFont="1"/>
    <xf numFmtId="0" fontId="1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quotePrefix="1" applyFont="1" applyBorder="1" applyAlignment="1">
      <alignment wrapText="1"/>
    </xf>
    <xf numFmtId="3" fontId="14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3" fontId="1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wrapText="1"/>
    </xf>
    <xf numFmtId="0" fontId="7" fillId="0" borderId="0" xfId="0" applyFont="1" applyBorder="1" applyAlignment="1">
      <alignment vertical="top"/>
    </xf>
    <xf numFmtId="0" fontId="2" fillId="0" borderId="1" xfId="0" applyFont="1" applyBorder="1" applyAlignment="1"/>
    <xf numFmtId="0" fontId="4" fillId="0" borderId="1" xfId="0" applyFont="1" applyBorder="1" applyAlignment="1">
      <alignment horizontal="left"/>
    </xf>
    <xf numFmtId="0" fontId="7" fillId="0" borderId="0" xfId="0" applyFont="1" applyBorder="1"/>
    <xf numFmtId="0" fontId="2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49" fontId="0" fillId="0" borderId="1" xfId="0" applyNumberForma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wrapText="1"/>
    </xf>
    <xf numFmtId="0" fontId="3" fillId="0" borderId="0" xfId="0" applyFont="1" applyBorder="1" applyAlignment="1"/>
    <xf numFmtId="0" fontId="1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3" fontId="3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49" fontId="2" fillId="0" borderId="1" xfId="0" quotePrefix="1" applyNumberFormat="1" applyFont="1" applyBorder="1"/>
    <xf numFmtId="0" fontId="16" fillId="0" borderId="0" xfId="0" applyFont="1" applyBorder="1"/>
    <xf numFmtId="0" fontId="0" fillId="0" borderId="0" xfId="0" applyBorder="1"/>
    <xf numFmtId="0" fontId="6" fillId="0" borderId="0" xfId="0" applyFont="1" applyAlignment="1">
      <alignment horizontal="left"/>
    </xf>
    <xf numFmtId="49" fontId="6" fillId="0" borderId="2" xfId="0" applyNumberFormat="1" applyFon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17" fillId="0" borderId="2" xfId="0" applyFont="1" applyBorder="1" applyAlignment="1"/>
    <xf numFmtId="0" fontId="12" fillId="0" borderId="2" xfId="0" applyFont="1" applyBorder="1" applyAlignment="1"/>
    <xf numFmtId="0" fontId="3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14" fontId="2" fillId="0" borderId="1" xfId="0" quotePrefix="1" applyNumberFormat="1" applyFont="1" applyBorder="1"/>
    <xf numFmtId="49" fontId="0" fillId="0" borderId="0" xfId="0" applyNumberForma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2" fillId="0" borderId="0" xfId="0" applyFont="1" applyBorder="1"/>
    <xf numFmtId="0" fontId="12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18" fillId="0" borderId="0" xfId="0" applyFont="1"/>
    <xf numFmtId="0" fontId="14" fillId="0" borderId="1" xfId="0" quotePrefix="1" applyFont="1" applyBorder="1" applyAlignment="1">
      <alignment wrapText="1"/>
    </xf>
    <xf numFmtId="0" fontId="14" fillId="0" borderId="1" xfId="0" applyFont="1" applyBorder="1" applyAlignment="1">
      <alignment wrapText="1"/>
    </xf>
    <xf numFmtId="49" fontId="1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6" fillId="0" borderId="4" xfId="0" applyFont="1" applyFill="1" applyBorder="1" applyAlignment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4" fillId="0" borderId="1" xfId="0" quotePrefix="1" applyFont="1" applyBorder="1"/>
    <xf numFmtId="49" fontId="3" fillId="0" borderId="1" xfId="0" applyNumberFormat="1" applyFont="1" applyBorder="1" applyAlignment="1">
      <alignment horizontal="left" wrapText="1"/>
    </xf>
    <xf numFmtId="0" fontId="6" fillId="0" borderId="0" xfId="0" applyFont="1" applyFill="1" applyBorder="1" applyAlignment="1"/>
    <xf numFmtId="0" fontId="14" fillId="0" borderId="0" xfId="0" quotePrefix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wrapText="1"/>
    </xf>
    <xf numFmtId="3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19" fillId="0" borderId="0" xfId="0" applyFont="1" applyFill="1" applyBorder="1"/>
    <xf numFmtId="0" fontId="2" fillId="0" borderId="1" xfId="0" applyFont="1" applyFill="1" applyBorder="1"/>
    <xf numFmtId="0" fontId="20" fillId="0" borderId="1" xfId="0" applyFont="1" applyFill="1" applyBorder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wrapText="1"/>
    </xf>
    <xf numFmtId="3" fontId="14" fillId="0" borderId="0" xfId="0" applyNumberFormat="1" applyFont="1" applyBorder="1" applyAlignment="1">
      <alignment horizontal="right" wrapText="1"/>
    </xf>
    <xf numFmtId="49" fontId="4" fillId="0" borderId="0" xfId="0" quotePrefix="1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top"/>
    </xf>
    <xf numFmtId="0" fontId="6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0" fontId="2" fillId="0" borderId="0" xfId="0" applyFont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Alignment="1">
      <alignment horizontal="right"/>
    </xf>
  </cellXfs>
  <cellStyles count="3">
    <cellStyle name="Komats" xfId="1" builtinId="3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9"/>
  <sheetViews>
    <sheetView tabSelected="1" zoomScale="115" zoomScaleNormal="115" workbookViewId="0">
      <selection activeCell="R9" sqref="R9"/>
    </sheetView>
  </sheetViews>
  <sheetFormatPr defaultRowHeight="12.75" x14ac:dyDescent="0.2"/>
  <cols>
    <col min="1" max="1" width="12" style="18" customWidth="1"/>
    <col min="2" max="2" width="31.7109375" style="18" customWidth="1"/>
    <col min="3" max="3" width="32.140625" style="18" customWidth="1"/>
    <col min="4" max="4" width="11.140625" style="18" customWidth="1"/>
    <col min="5" max="5" width="6.42578125" style="18" customWidth="1"/>
    <col min="6" max="6" width="15.28515625" style="18" hidden="1" customWidth="1"/>
    <col min="7" max="7" width="11.140625" style="18" hidden="1" customWidth="1"/>
    <col min="8" max="8" width="9.140625" style="18" hidden="1" customWidth="1"/>
    <col min="9" max="9" width="10.140625" style="18" hidden="1" customWidth="1"/>
    <col min="10" max="10" width="13.85546875" style="18" hidden="1" customWidth="1"/>
    <col min="11" max="11" width="9.140625" style="18" hidden="1" customWidth="1"/>
    <col min="12" max="12" width="11.28515625" style="18" hidden="1" customWidth="1"/>
    <col min="13" max="13" width="9.140625" style="18" hidden="1" customWidth="1"/>
    <col min="14" max="16384" width="9.140625" style="18"/>
  </cols>
  <sheetData>
    <row r="1" spans="1:13" x14ac:dyDescent="0.2">
      <c r="C1" s="190" t="s">
        <v>345</v>
      </c>
      <c r="D1" s="190"/>
    </row>
    <row r="2" spans="1:13" x14ac:dyDescent="0.2">
      <c r="C2" s="190" t="s">
        <v>346</v>
      </c>
      <c r="D2" s="190"/>
    </row>
    <row r="3" spans="1:13" x14ac:dyDescent="0.2">
      <c r="C3" s="190" t="s">
        <v>347</v>
      </c>
      <c r="D3" s="190"/>
    </row>
    <row r="4" spans="1:13" x14ac:dyDescent="0.2">
      <c r="C4" s="190" t="s">
        <v>348</v>
      </c>
      <c r="D4" s="190"/>
    </row>
    <row r="6" spans="1:13" x14ac:dyDescent="0.2">
      <c r="A6" s="181" t="s">
        <v>33</v>
      </c>
      <c r="B6" s="181"/>
      <c r="C6" s="181"/>
      <c r="D6" s="181"/>
      <c r="E6" s="181"/>
    </row>
    <row r="7" spans="1:13" x14ac:dyDescent="0.2">
      <c r="B7" s="1"/>
      <c r="C7" s="2"/>
      <c r="D7" s="1"/>
    </row>
    <row r="8" spans="1:13" x14ac:dyDescent="0.2">
      <c r="A8" s="180" t="s">
        <v>0</v>
      </c>
      <c r="B8" s="180"/>
      <c r="C8" s="180"/>
      <c r="D8" s="180"/>
    </row>
    <row r="9" spans="1:13" x14ac:dyDescent="0.2">
      <c r="B9" s="2"/>
      <c r="D9" s="1"/>
    </row>
    <row r="10" spans="1:13" x14ac:dyDescent="0.2">
      <c r="A10" s="2" t="s">
        <v>1</v>
      </c>
      <c r="B10" s="2"/>
      <c r="D10" s="1"/>
    </row>
    <row r="11" spans="1:13" x14ac:dyDescent="0.2">
      <c r="B11" s="1"/>
      <c r="C11" s="2"/>
      <c r="D11" s="1"/>
    </row>
    <row r="12" spans="1:13" x14ac:dyDescent="0.2">
      <c r="B12" s="1"/>
      <c r="C12" s="2"/>
      <c r="D12" s="1"/>
    </row>
    <row r="13" spans="1:13" x14ac:dyDescent="0.2">
      <c r="A13" s="3" t="s">
        <v>2</v>
      </c>
      <c r="B13" s="4" t="s">
        <v>3</v>
      </c>
      <c r="C13" s="5" t="s">
        <v>3</v>
      </c>
      <c r="D13" s="35" t="s">
        <v>4</v>
      </c>
    </row>
    <row r="14" spans="1:13" x14ac:dyDescent="0.2">
      <c r="A14" s="15" t="s">
        <v>40</v>
      </c>
      <c r="B14" s="15" t="s">
        <v>41</v>
      </c>
      <c r="C14" s="15" t="s">
        <v>19</v>
      </c>
      <c r="D14" s="73">
        <v>1200</v>
      </c>
      <c r="E14" s="39"/>
      <c r="F14" s="54"/>
    </row>
    <row r="15" spans="1:13" ht="19.5" customHeight="1" x14ac:dyDescent="0.2">
      <c r="A15" s="80" t="s">
        <v>62</v>
      </c>
      <c r="B15" s="80" t="s">
        <v>43</v>
      </c>
      <c r="C15" s="80" t="s">
        <v>63</v>
      </c>
      <c r="D15" s="81">
        <v>370</v>
      </c>
      <c r="E15" s="49"/>
      <c r="F15" s="54"/>
      <c r="L15" s="18" t="s">
        <v>32</v>
      </c>
      <c r="M15" s="18" t="s">
        <v>31</v>
      </c>
    </row>
    <row r="16" spans="1:13" ht="18.75" customHeight="1" x14ac:dyDescent="0.2">
      <c r="A16" s="80" t="s">
        <v>64</v>
      </c>
      <c r="B16" s="80" t="s">
        <v>43</v>
      </c>
      <c r="C16" s="80" t="s">
        <v>65</v>
      </c>
      <c r="D16" s="81">
        <v>240</v>
      </c>
      <c r="E16" s="69"/>
      <c r="F16" s="70"/>
      <c r="J16" s="18" t="s">
        <v>47</v>
      </c>
      <c r="K16" s="72">
        <f>SUM(D15:D23)+SUM(D42:D46)</f>
        <v>89754</v>
      </c>
      <c r="L16" s="18">
        <v>29523037</v>
      </c>
      <c r="M16" s="71">
        <f>K16+L16</f>
        <v>29612791</v>
      </c>
    </row>
    <row r="17" spans="1:13" ht="30" customHeight="1" x14ac:dyDescent="0.2">
      <c r="A17" s="16" t="s">
        <v>102</v>
      </c>
      <c r="B17" s="15" t="s">
        <v>103</v>
      </c>
      <c r="C17" s="21" t="s">
        <v>104</v>
      </c>
      <c r="D17" s="14">
        <v>3368</v>
      </c>
      <c r="E17" s="175"/>
      <c r="F17" s="179"/>
      <c r="J17" s="18" t="s">
        <v>29</v>
      </c>
      <c r="K17" s="71">
        <f>H380</f>
        <v>553562</v>
      </c>
      <c r="L17" s="18">
        <v>31282572</v>
      </c>
      <c r="M17" s="71">
        <f>K17+L17</f>
        <v>31836134</v>
      </c>
    </row>
    <row r="18" spans="1:13" ht="51" x14ac:dyDescent="0.2">
      <c r="A18" s="15" t="s">
        <v>102</v>
      </c>
      <c r="B18" s="109" t="s">
        <v>103</v>
      </c>
      <c r="C18" s="109" t="s">
        <v>105</v>
      </c>
      <c r="D18" s="14">
        <v>1902</v>
      </c>
      <c r="E18" s="68"/>
      <c r="F18" s="70"/>
      <c r="H18" s="71"/>
      <c r="J18" s="71"/>
    </row>
    <row r="19" spans="1:13" ht="25.5" x14ac:dyDescent="0.2">
      <c r="A19" s="6" t="s">
        <v>62</v>
      </c>
      <c r="B19" s="84" t="s">
        <v>103</v>
      </c>
      <c r="C19" s="84" t="s">
        <v>106</v>
      </c>
      <c r="D19" s="17">
        <v>4250</v>
      </c>
      <c r="E19" s="186"/>
      <c r="F19" s="187"/>
      <c r="H19" s="71"/>
      <c r="J19" s="71"/>
    </row>
    <row r="20" spans="1:13" ht="25.5" customHeight="1" x14ac:dyDescent="0.2">
      <c r="A20" s="15" t="s">
        <v>102</v>
      </c>
      <c r="B20" s="15" t="s">
        <v>137</v>
      </c>
      <c r="C20" s="15" t="s">
        <v>138</v>
      </c>
      <c r="D20" s="73">
        <v>22230</v>
      </c>
      <c r="E20" s="186"/>
      <c r="F20" s="187"/>
      <c r="H20" s="71"/>
      <c r="J20" s="71"/>
    </row>
    <row r="21" spans="1:13" ht="16.5" customHeight="1" x14ac:dyDescent="0.2">
      <c r="A21" s="15" t="s">
        <v>102</v>
      </c>
      <c r="B21" s="15" t="s">
        <v>137</v>
      </c>
      <c r="C21" s="15" t="s">
        <v>139</v>
      </c>
      <c r="D21" s="73">
        <v>870</v>
      </c>
      <c r="E21" s="39"/>
      <c r="F21" s="70"/>
      <c r="H21" s="71"/>
      <c r="J21" s="71"/>
    </row>
    <row r="22" spans="1:13" ht="16.5" customHeight="1" x14ac:dyDescent="0.2">
      <c r="A22" s="15" t="s">
        <v>62</v>
      </c>
      <c r="B22" s="15" t="s">
        <v>137</v>
      </c>
      <c r="C22" s="15" t="s">
        <v>63</v>
      </c>
      <c r="D22" s="73">
        <v>5000</v>
      </c>
      <c r="E22" s="122"/>
      <c r="F22" s="70"/>
      <c r="H22" s="71"/>
      <c r="J22" s="71"/>
    </row>
    <row r="23" spans="1:13" ht="25.5" x14ac:dyDescent="0.2">
      <c r="A23" s="15" t="s">
        <v>62</v>
      </c>
      <c r="B23" s="15" t="s">
        <v>157</v>
      </c>
      <c r="C23" s="15" t="s">
        <v>158</v>
      </c>
      <c r="D23" s="14">
        <v>4226</v>
      </c>
      <c r="E23" s="130"/>
      <c r="F23" s="70"/>
      <c r="H23" s="71"/>
      <c r="J23" s="71"/>
    </row>
    <row r="24" spans="1:13" x14ac:dyDescent="0.2">
      <c r="A24" s="140" t="s">
        <v>167</v>
      </c>
      <c r="B24" s="21" t="s">
        <v>165</v>
      </c>
      <c r="C24" s="21" t="s">
        <v>166</v>
      </c>
      <c r="D24" s="17">
        <v>4190</v>
      </c>
      <c r="E24" s="141"/>
      <c r="F24" s="70"/>
      <c r="H24" s="71"/>
      <c r="J24" s="71"/>
    </row>
    <row r="25" spans="1:13" x14ac:dyDescent="0.2">
      <c r="A25" s="15" t="s">
        <v>40</v>
      </c>
      <c r="B25" s="15" t="s">
        <v>41</v>
      </c>
      <c r="C25" s="15" t="s">
        <v>19</v>
      </c>
      <c r="D25" s="17">
        <v>14363</v>
      </c>
      <c r="E25" s="146"/>
      <c r="F25" s="70"/>
      <c r="H25" s="71"/>
      <c r="J25" s="71"/>
    </row>
    <row r="26" spans="1:13" x14ac:dyDescent="0.2">
      <c r="A26" s="15" t="s">
        <v>40</v>
      </c>
      <c r="B26" s="15" t="s">
        <v>41</v>
      </c>
      <c r="C26" s="15" t="s">
        <v>19</v>
      </c>
      <c r="D26" s="17">
        <v>3395</v>
      </c>
      <c r="E26" s="146"/>
      <c r="F26" s="70"/>
      <c r="H26" s="71"/>
      <c r="J26" s="71"/>
    </row>
    <row r="27" spans="1:13" x14ac:dyDescent="0.2">
      <c r="A27" s="16" t="s">
        <v>66</v>
      </c>
      <c r="B27" s="15" t="s">
        <v>54</v>
      </c>
      <c r="C27" s="157" t="s">
        <v>276</v>
      </c>
      <c r="D27" s="14">
        <v>13994</v>
      </c>
      <c r="E27" s="68"/>
      <c r="F27" s="70"/>
      <c r="H27" s="71"/>
      <c r="J27" s="71"/>
    </row>
    <row r="28" spans="1:13" x14ac:dyDescent="0.2">
      <c r="A28" s="16" t="s">
        <v>66</v>
      </c>
      <c r="B28" s="15" t="s">
        <v>291</v>
      </c>
      <c r="C28" s="157" t="s">
        <v>276</v>
      </c>
      <c r="D28" s="14">
        <v>553</v>
      </c>
      <c r="E28" s="68"/>
      <c r="F28" s="70"/>
      <c r="H28" s="71"/>
      <c r="J28" s="71"/>
    </row>
    <row r="29" spans="1:13" x14ac:dyDescent="0.2">
      <c r="A29" s="15" t="s">
        <v>40</v>
      </c>
      <c r="B29" s="15" t="s">
        <v>292</v>
      </c>
      <c r="C29" s="15" t="s">
        <v>19</v>
      </c>
      <c r="D29" s="14">
        <v>775</v>
      </c>
      <c r="E29" s="68"/>
      <c r="F29" s="70"/>
      <c r="H29" s="71"/>
      <c r="J29" s="71"/>
    </row>
    <row r="30" spans="1:13" x14ac:dyDescent="0.2">
      <c r="A30" s="15" t="s">
        <v>40</v>
      </c>
      <c r="B30" s="15" t="s">
        <v>41</v>
      </c>
      <c r="C30" s="15" t="s">
        <v>19</v>
      </c>
      <c r="D30" s="14">
        <v>1266</v>
      </c>
      <c r="E30" s="68"/>
      <c r="F30" s="70"/>
      <c r="H30" s="71"/>
      <c r="J30" s="71"/>
    </row>
    <row r="31" spans="1:13" x14ac:dyDescent="0.2">
      <c r="A31" s="15" t="s">
        <v>40</v>
      </c>
      <c r="B31" s="15" t="s">
        <v>283</v>
      </c>
      <c r="C31" s="15" t="s">
        <v>19</v>
      </c>
      <c r="D31" s="14">
        <v>1510</v>
      </c>
      <c r="E31" s="68"/>
      <c r="F31" s="70"/>
      <c r="H31" s="71"/>
      <c r="J31" s="71"/>
    </row>
    <row r="32" spans="1:13" x14ac:dyDescent="0.2">
      <c r="A32" s="15" t="s">
        <v>40</v>
      </c>
      <c r="B32" s="15" t="s">
        <v>86</v>
      </c>
      <c r="C32" s="15" t="s">
        <v>19</v>
      </c>
      <c r="D32" s="14">
        <v>697</v>
      </c>
      <c r="E32" s="68"/>
      <c r="F32" s="70"/>
      <c r="H32" s="71"/>
      <c r="J32" s="71"/>
    </row>
    <row r="33" spans="1:10" x14ac:dyDescent="0.2">
      <c r="A33" s="15" t="s">
        <v>40</v>
      </c>
      <c r="B33" s="15" t="s">
        <v>293</v>
      </c>
      <c r="C33" s="15" t="s">
        <v>19</v>
      </c>
      <c r="D33" s="14">
        <v>2071</v>
      </c>
      <c r="E33" s="68"/>
      <c r="F33" s="70"/>
      <c r="H33" s="71"/>
      <c r="J33" s="71"/>
    </row>
    <row r="34" spans="1:10" x14ac:dyDescent="0.2">
      <c r="A34" s="15" t="s">
        <v>40</v>
      </c>
      <c r="B34" s="15" t="s">
        <v>294</v>
      </c>
      <c r="C34" s="15" t="s">
        <v>19</v>
      </c>
      <c r="D34" s="14">
        <v>953</v>
      </c>
      <c r="E34" s="68"/>
      <c r="F34" s="70"/>
      <c r="H34" s="71"/>
      <c r="J34" s="71"/>
    </row>
    <row r="35" spans="1:10" x14ac:dyDescent="0.2">
      <c r="A35" s="15" t="s">
        <v>40</v>
      </c>
      <c r="B35" s="15" t="s">
        <v>295</v>
      </c>
      <c r="C35" s="15" t="s">
        <v>19</v>
      </c>
      <c r="D35" s="14">
        <v>1187</v>
      </c>
      <c r="E35" s="68"/>
      <c r="F35" s="70"/>
      <c r="H35" s="71"/>
      <c r="J35" s="71"/>
    </row>
    <row r="36" spans="1:10" x14ac:dyDescent="0.2">
      <c r="A36" s="15" t="s">
        <v>40</v>
      </c>
      <c r="B36" s="15" t="s">
        <v>165</v>
      </c>
      <c r="C36" s="15" t="s">
        <v>19</v>
      </c>
      <c r="D36" s="14">
        <v>329</v>
      </c>
      <c r="E36" s="68"/>
      <c r="F36" s="70"/>
      <c r="H36" s="71"/>
      <c r="J36" s="71"/>
    </row>
    <row r="37" spans="1:10" x14ac:dyDescent="0.2">
      <c r="A37" s="15" t="s">
        <v>40</v>
      </c>
      <c r="B37" s="15" t="s">
        <v>296</v>
      </c>
      <c r="C37" s="15" t="s">
        <v>19</v>
      </c>
      <c r="D37" s="14">
        <v>700</v>
      </c>
      <c r="E37" s="68"/>
      <c r="F37" s="70"/>
      <c r="H37" s="71"/>
      <c r="J37" s="71"/>
    </row>
    <row r="38" spans="1:10" x14ac:dyDescent="0.2">
      <c r="A38" s="15" t="s">
        <v>40</v>
      </c>
      <c r="B38" s="15" t="s">
        <v>297</v>
      </c>
      <c r="C38" s="15" t="s">
        <v>19</v>
      </c>
      <c r="D38" s="14">
        <v>523</v>
      </c>
      <c r="E38" s="68"/>
      <c r="F38" s="70"/>
      <c r="H38" s="71"/>
      <c r="J38" s="71"/>
    </row>
    <row r="39" spans="1:10" x14ac:dyDescent="0.2">
      <c r="A39" s="15" t="s">
        <v>40</v>
      </c>
      <c r="B39" s="15" t="s">
        <v>298</v>
      </c>
      <c r="C39" s="15" t="s">
        <v>19</v>
      </c>
      <c r="D39" s="14">
        <v>1736</v>
      </c>
      <c r="E39" s="68"/>
      <c r="F39" s="70"/>
      <c r="H39" s="71"/>
      <c r="J39" s="71"/>
    </row>
    <row r="40" spans="1:10" x14ac:dyDescent="0.2">
      <c r="A40" s="15" t="s">
        <v>40</v>
      </c>
      <c r="B40" s="15" t="s">
        <v>103</v>
      </c>
      <c r="C40" s="15" t="s">
        <v>19</v>
      </c>
      <c r="D40" s="14">
        <v>599</v>
      </c>
      <c r="E40" s="68"/>
      <c r="F40" s="70"/>
      <c r="H40" s="71"/>
      <c r="J40" s="71"/>
    </row>
    <row r="41" spans="1:10" x14ac:dyDescent="0.2">
      <c r="A41" s="15" t="s">
        <v>40</v>
      </c>
      <c r="B41" s="15" t="s">
        <v>295</v>
      </c>
      <c r="C41" s="15" t="s">
        <v>19</v>
      </c>
      <c r="D41" s="14">
        <v>69450</v>
      </c>
      <c r="E41" s="68"/>
      <c r="F41" s="70"/>
      <c r="H41" s="71"/>
      <c r="J41" s="71"/>
    </row>
    <row r="42" spans="1:10" ht="18" customHeight="1" x14ac:dyDescent="0.2">
      <c r="A42" s="80" t="s">
        <v>64</v>
      </c>
      <c r="B42" s="80" t="s">
        <v>308</v>
      </c>
      <c r="C42" s="80" t="s">
        <v>312</v>
      </c>
      <c r="D42" s="14">
        <v>1515</v>
      </c>
      <c r="E42" s="68"/>
      <c r="F42" s="70"/>
      <c r="H42" s="71"/>
      <c r="J42" s="71"/>
    </row>
    <row r="43" spans="1:10" ht="25.5" x14ac:dyDescent="0.2">
      <c r="A43" s="80" t="s">
        <v>310</v>
      </c>
      <c r="B43" s="80" t="s">
        <v>308</v>
      </c>
      <c r="C43" s="80" t="s">
        <v>311</v>
      </c>
      <c r="D43" s="14">
        <v>2475</v>
      </c>
      <c r="E43" s="68"/>
      <c r="F43" s="70"/>
      <c r="H43" s="71"/>
      <c r="J43" s="71"/>
    </row>
    <row r="44" spans="1:10" ht="17.25" customHeight="1" x14ac:dyDescent="0.2">
      <c r="A44" s="15" t="s">
        <v>62</v>
      </c>
      <c r="B44" s="80" t="s">
        <v>308</v>
      </c>
      <c r="C44" s="15" t="s">
        <v>63</v>
      </c>
      <c r="D44" s="14">
        <v>942</v>
      </c>
      <c r="E44" s="68"/>
      <c r="F44" s="70"/>
      <c r="H44" s="71"/>
      <c r="J44" s="71"/>
    </row>
    <row r="45" spans="1:10" ht="38.25" x14ac:dyDescent="0.2">
      <c r="A45" s="16" t="s">
        <v>313</v>
      </c>
      <c r="B45" s="80" t="s">
        <v>308</v>
      </c>
      <c r="C45" s="15" t="s">
        <v>314</v>
      </c>
      <c r="D45" s="14">
        <v>730</v>
      </c>
      <c r="E45" s="68"/>
      <c r="F45" s="70"/>
      <c r="H45" s="71"/>
      <c r="J45" s="71"/>
    </row>
    <row r="46" spans="1:10" x14ac:dyDescent="0.2">
      <c r="A46" s="16" t="s">
        <v>48</v>
      </c>
      <c r="B46" s="15" t="s">
        <v>18</v>
      </c>
      <c r="C46" s="15" t="s">
        <v>337</v>
      </c>
      <c r="D46" s="14">
        <v>41636</v>
      </c>
      <c r="E46" s="68"/>
      <c r="F46" s="70"/>
      <c r="H46" s="71"/>
      <c r="J46" s="71"/>
    </row>
    <row r="47" spans="1:10" x14ac:dyDescent="0.2">
      <c r="A47" s="15" t="s">
        <v>40</v>
      </c>
      <c r="B47" s="15" t="s">
        <v>283</v>
      </c>
      <c r="C47" s="15" t="s">
        <v>19</v>
      </c>
      <c r="D47" s="14">
        <v>4244</v>
      </c>
      <c r="E47" s="68"/>
      <c r="F47" s="174"/>
      <c r="H47" s="71"/>
      <c r="J47" s="71"/>
    </row>
    <row r="48" spans="1:10" x14ac:dyDescent="0.2">
      <c r="A48" s="15" t="s">
        <v>40</v>
      </c>
      <c r="B48" s="15" t="s">
        <v>86</v>
      </c>
      <c r="C48" s="15" t="s">
        <v>19</v>
      </c>
      <c r="D48" s="14">
        <v>847</v>
      </c>
      <c r="E48" s="68"/>
      <c r="F48" s="70"/>
      <c r="H48" s="71"/>
      <c r="J48" s="71"/>
    </row>
    <row r="49" spans="1:10" x14ac:dyDescent="0.2">
      <c r="A49" s="16" t="s">
        <v>66</v>
      </c>
      <c r="B49" s="15" t="s">
        <v>308</v>
      </c>
      <c r="C49" s="15" t="s">
        <v>276</v>
      </c>
      <c r="D49" s="14">
        <v>365</v>
      </c>
      <c r="E49" s="68"/>
      <c r="F49" s="70"/>
      <c r="H49" s="71"/>
      <c r="J49" s="71"/>
    </row>
    <row r="50" spans="1:10" x14ac:dyDescent="0.2">
      <c r="A50" s="16" t="s">
        <v>66</v>
      </c>
      <c r="B50" s="15" t="s">
        <v>291</v>
      </c>
      <c r="C50" s="15" t="s">
        <v>276</v>
      </c>
      <c r="D50" s="14">
        <v>42</v>
      </c>
      <c r="E50" s="68"/>
      <c r="F50" s="70"/>
      <c r="H50" s="71"/>
      <c r="J50" s="71"/>
    </row>
    <row r="51" spans="1:10" x14ac:dyDescent="0.2">
      <c r="A51" s="53"/>
      <c r="B51" s="53"/>
      <c r="C51" s="53"/>
      <c r="D51" s="22"/>
      <c r="E51" s="146"/>
      <c r="F51" s="70"/>
      <c r="H51" s="71"/>
      <c r="J51" s="71"/>
    </row>
    <row r="52" spans="1:10" x14ac:dyDescent="0.2">
      <c r="A52" s="53"/>
      <c r="B52" s="53"/>
      <c r="C52" s="53"/>
      <c r="D52" s="66"/>
      <c r="E52" s="70"/>
      <c r="F52" s="70"/>
      <c r="H52" s="71"/>
      <c r="J52" s="71"/>
    </row>
    <row r="53" spans="1:10" x14ac:dyDescent="0.2">
      <c r="A53" s="2" t="s">
        <v>5</v>
      </c>
      <c r="B53" s="2"/>
      <c r="D53" s="1"/>
      <c r="E53" s="46"/>
      <c r="F53" s="46"/>
    </row>
    <row r="54" spans="1:10" x14ac:dyDescent="0.2">
      <c r="B54" s="1"/>
      <c r="C54" s="2"/>
      <c r="D54" s="1"/>
      <c r="E54" s="46"/>
      <c r="F54" s="46"/>
    </row>
    <row r="55" spans="1:10" x14ac:dyDescent="0.2">
      <c r="A55" s="3" t="s">
        <v>2</v>
      </c>
      <c r="B55" s="35" t="s">
        <v>3</v>
      </c>
      <c r="C55" s="5" t="s">
        <v>3</v>
      </c>
      <c r="D55" s="35" t="s">
        <v>4</v>
      </c>
      <c r="E55" s="46"/>
      <c r="F55" s="46"/>
      <c r="G55" s="46"/>
    </row>
    <row r="56" spans="1:10" x14ac:dyDescent="0.2">
      <c r="A56" s="16" t="s">
        <v>66</v>
      </c>
      <c r="B56" s="15" t="s">
        <v>18</v>
      </c>
      <c r="C56" s="15" t="s">
        <v>276</v>
      </c>
      <c r="D56" s="14">
        <v>-14547</v>
      </c>
      <c r="E56" s="55"/>
      <c r="F56" s="58"/>
      <c r="G56" s="46"/>
    </row>
    <row r="57" spans="1:10" x14ac:dyDescent="0.2">
      <c r="A57" s="16" t="s">
        <v>66</v>
      </c>
      <c r="B57" s="15" t="s">
        <v>18</v>
      </c>
      <c r="C57" s="15" t="s">
        <v>276</v>
      </c>
      <c r="D57" s="14">
        <v>-407</v>
      </c>
      <c r="E57" s="39"/>
      <c r="F57" s="40"/>
      <c r="G57" s="46"/>
    </row>
    <row r="58" spans="1:10" x14ac:dyDescent="0.2">
      <c r="A58" s="16"/>
      <c r="B58" s="15"/>
      <c r="C58" s="15"/>
      <c r="D58" s="14"/>
      <c r="E58" s="55"/>
      <c r="F58" s="46"/>
      <c r="G58" s="46"/>
    </row>
    <row r="59" spans="1:10" x14ac:dyDescent="0.2">
      <c r="E59" s="46"/>
      <c r="F59" s="46"/>
      <c r="G59" s="46"/>
    </row>
    <row r="60" spans="1:10" x14ac:dyDescent="0.2">
      <c r="E60" s="46"/>
      <c r="F60" s="46"/>
      <c r="G60" s="46"/>
    </row>
    <row r="61" spans="1:10" x14ac:dyDescent="0.2">
      <c r="A61" s="180" t="s">
        <v>6</v>
      </c>
      <c r="B61" s="180"/>
      <c r="C61" s="180"/>
      <c r="D61" s="180"/>
      <c r="E61" s="46"/>
      <c r="F61" s="46"/>
      <c r="G61" s="46"/>
    </row>
    <row r="62" spans="1:10" x14ac:dyDescent="0.2">
      <c r="E62" s="46"/>
      <c r="F62" s="46"/>
      <c r="G62" s="46"/>
    </row>
    <row r="63" spans="1:10" x14ac:dyDescent="0.2">
      <c r="A63" s="2" t="s">
        <v>7</v>
      </c>
      <c r="E63" s="46"/>
      <c r="F63" s="46"/>
      <c r="G63" s="46"/>
    </row>
    <row r="64" spans="1:10" x14ac:dyDescent="0.2">
      <c r="A64" s="1"/>
      <c r="B64" s="1"/>
      <c r="D64" s="1"/>
      <c r="E64" s="46"/>
      <c r="F64" s="46"/>
      <c r="G64" s="46"/>
    </row>
    <row r="65" spans="1:7" x14ac:dyDescent="0.2">
      <c r="A65" s="3" t="s">
        <v>2</v>
      </c>
      <c r="B65" s="35" t="s">
        <v>3</v>
      </c>
      <c r="C65" s="5" t="s">
        <v>8</v>
      </c>
      <c r="D65" s="35" t="s">
        <v>4</v>
      </c>
      <c r="E65" s="59"/>
      <c r="F65" s="46"/>
      <c r="G65" s="46"/>
    </row>
    <row r="66" spans="1:7" x14ac:dyDescent="0.2">
      <c r="A66" s="6" t="s">
        <v>17</v>
      </c>
      <c r="B66" s="17" t="s">
        <v>18</v>
      </c>
      <c r="C66" s="7" t="s">
        <v>19</v>
      </c>
      <c r="D66" s="8"/>
      <c r="E66" s="60"/>
      <c r="F66" s="46"/>
      <c r="G66" s="46"/>
    </row>
    <row r="67" spans="1:7" ht="14.25" customHeight="1" x14ac:dyDescent="0.2">
      <c r="A67" s="6"/>
      <c r="B67" s="24"/>
      <c r="C67" s="25" t="s">
        <v>10</v>
      </c>
      <c r="D67" s="20">
        <f>D68</f>
        <v>105845</v>
      </c>
      <c r="E67" s="47"/>
      <c r="F67" s="58"/>
      <c r="G67" s="46"/>
    </row>
    <row r="68" spans="1:7" ht="20.25" customHeight="1" x14ac:dyDescent="0.2">
      <c r="A68" s="8">
        <v>7200</v>
      </c>
      <c r="B68" s="9"/>
      <c r="C68" s="9" t="s">
        <v>20</v>
      </c>
      <c r="D68" s="56">
        <f>D14+D25+SUM(D29:D41)+D26+D47+D48</f>
        <v>105845</v>
      </c>
      <c r="E68" s="47"/>
      <c r="F68" s="121"/>
      <c r="G68" s="58"/>
    </row>
    <row r="69" spans="1:7" ht="25.5" x14ac:dyDescent="0.2">
      <c r="A69" s="6" t="s">
        <v>34</v>
      </c>
      <c r="B69" s="17" t="s">
        <v>18</v>
      </c>
      <c r="C69" s="25" t="s">
        <v>37</v>
      </c>
      <c r="D69" s="20"/>
      <c r="E69" s="47"/>
      <c r="F69" s="46"/>
      <c r="G69" s="46"/>
    </row>
    <row r="70" spans="1:7" x14ac:dyDescent="0.2">
      <c r="A70" s="6"/>
      <c r="B70" s="17"/>
      <c r="C70" s="21" t="s">
        <v>10</v>
      </c>
      <c r="D70" s="56">
        <f>D71</f>
        <v>93</v>
      </c>
      <c r="E70" s="47"/>
      <c r="F70" s="46"/>
      <c r="G70" s="46"/>
    </row>
    <row r="71" spans="1:7" x14ac:dyDescent="0.2">
      <c r="A71" s="9">
        <v>5200</v>
      </c>
      <c r="B71" s="17"/>
      <c r="C71" s="9" t="s">
        <v>35</v>
      </c>
      <c r="D71" s="19">
        <v>93</v>
      </c>
      <c r="E71" s="47"/>
      <c r="F71" s="46"/>
      <c r="G71" s="46"/>
    </row>
    <row r="72" spans="1:7" ht="25.5" x14ac:dyDescent="0.2">
      <c r="A72" s="6" t="s">
        <v>34</v>
      </c>
      <c r="B72" s="17" t="s">
        <v>18</v>
      </c>
      <c r="C72" s="25" t="s">
        <v>36</v>
      </c>
      <c r="D72" s="20"/>
      <c r="E72" s="47"/>
      <c r="F72" s="46"/>
      <c r="G72" s="46"/>
    </row>
    <row r="73" spans="1:7" x14ac:dyDescent="0.2">
      <c r="A73" s="6"/>
      <c r="B73" s="17"/>
      <c r="C73" s="21" t="s">
        <v>10</v>
      </c>
      <c r="D73" s="56">
        <f>D74</f>
        <v>154</v>
      </c>
      <c r="E73" s="47"/>
      <c r="F73" s="46"/>
      <c r="G73" s="46"/>
    </row>
    <row r="74" spans="1:7" x14ac:dyDescent="0.2">
      <c r="A74" s="9">
        <v>5200</v>
      </c>
      <c r="B74" s="17"/>
      <c r="C74" s="9" t="s">
        <v>35</v>
      </c>
      <c r="D74" s="19">
        <v>154</v>
      </c>
      <c r="E74" s="47"/>
      <c r="F74" s="46"/>
      <c r="G74" s="46"/>
    </row>
    <row r="75" spans="1:7" ht="25.5" x14ac:dyDescent="0.2">
      <c r="A75" s="74" t="s">
        <v>42</v>
      </c>
      <c r="B75" s="75" t="s">
        <v>43</v>
      </c>
      <c r="C75" s="38" t="s">
        <v>44</v>
      </c>
      <c r="D75" s="17"/>
      <c r="E75" s="47"/>
      <c r="F75" s="46"/>
      <c r="G75" s="46"/>
    </row>
    <row r="76" spans="1:7" x14ac:dyDescent="0.2">
      <c r="A76" s="74"/>
      <c r="B76" s="75"/>
      <c r="C76" s="34" t="s">
        <v>10</v>
      </c>
      <c r="D76" s="56">
        <v>1200</v>
      </c>
      <c r="E76" s="47"/>
      <c r="F76" s="46"/>
      <c r="G76" s="46"/>
    </row>
    <row r="77" spans="1:7" x14ac:dyDescent="0.2">
      <c r="A77" s="74">
        <v>6000</v>
      </c>
      <c r="B77" s="75"/>
      <c r="C77" s="34" t="s">
        <v>45</v>
      </c>
      <c r="D77" s="17">
        <v>1200</v>
      </c>
      <c r="E77" s="47"/>
      <c r="F77" s="46"/>
      <c r="G77" s="46"/>
    </row>
    <row r="78" spans="1:7" ht="25.5" x14ac:dyDescent="0.2">
      <c r="A78" s="13" t="s">
        <v>48</v>
      </c>
      <c r="B78" s="27" t="s">
        <v>18</v>
      </c>
      <c r="C78" s="76" t="s">
        <v>49</v>
      </c>
      <c r="D78" s="42"/>
      <c r="E78" s="47"/>
      <c r="F78" s="46"/>
      <c r="G78" s="46"/>
    </row>
    <row r="79" spans="1:7" x14ac:dyDescent="0.2">
      <c r="A79" s="13"/>
      <c r="B79" s="27"/>
      <c r="C79" s="21" t="s">
        <v>10</v>
      </c>
      <c r="D79" s="77">
        <f>D80+D81</f>
        <v>1368</v>
      </c>
      <c r="E79" s="47"/>
      <c r="F79" s="46"/>
      <c r="G79" s="46"/>
    </row>
    <row r="80" spans="1:7" x14ac:dyDescent="0.2">
      <c r="A80" s="13">
        <v>1100</v>
      </c>
      <c r="B80" s="27"/>
      <c r="C80" s="26" t="s">
        <v>51</v>
      </c>
      <c r="D80" s="42">
        <v>1105</v>
      </c>
      <c r="E80" s="47"/>
      <c r="F80" s="46"/>
      <c r="G80" s="46"/>
    </row>
    <row r="81" spans="1:7" x14ac:dyDescent="0.2">
      <c r="A81" s="9">
        <v>1200</v>
      </c>
      <c r="B81" s="17"/>
      <c r="C81" s="9" t="s">
        <v>50</v>
      </c>
      <c r="D81" s="19">
        <v>263</v>
      </c>
      <c r="E81" s="47"/>
      <c r="F81" s="46"/>
      <c r="G81" s="46"/>
    </row>
    <row r="82" spans="1:7" x14ac:dyDescent="0.2">
      <c r="A82" s="79" t="s">
        <v>53</v>
      </c>
      <c r="B82" s="17" t="s">
        <v>54</v>
      </c>
      <c r="C82" s="4" t="s">
        <v>56</v>
      </c>
      <c r="D82" s="19"/>
      <c r="E82" s="47"/>
      <c r="F82" s="46"/>
      <c r="G82" s="46"/>
    </row>
    <row r="83" spans="1:7" x14ac:dyDescent="0.2">
      <c r="A83" s="9"/>
      <c r="B83" s="17"/>
      <c r="C83" s="21" t="s">
        <v>10</v>
      </c>
      <c r="D83" s="20">
        <f>D84</f>
        <v>3300</v>
      </c>
      <c r="E83" s="47"/>
      <c r="F83" s="46"/>
      <c r="G83" s="46"/>
    </row>
    <row r="84" spans="1:7" x14ac:dyDescent="0.2">
      <c r="A84" s="9">
        <v>5200</v>
      </c>
      <c r="B84" s="17"/>
      <c r="C84" s="9" t="s">
        <v>57</v>
      </c>
      <c r="D84" s="19">
        <v>3300</v>
      </c>
      <c r="E84" s="46"/>
      <c r="F84" s="46"/>
      <c r="G84" s="46"/>
    </row>
    <row r="85" spans="1:7" x14ac:dyDescent="0.2">
      <c r="A85" s="79" t="s">
        <v>53</v>
      </c>
      <c r="B85" s="17" t="s">
        <v>54</v>
      </c>
      <c r="C85" s="4" t="s">
        <v>59</v>
      </c>
      <c r="D85" s="19"/>
      <c r="E85" s="47"/>
      <c r="F85" s="46"/>
      <c r="G85" s="46"/>
    </row>
    <row r="86" spans="1:7" x14ac:dyDescent="0.2">
      <c r="A86" s="9"/>
      <c r="B86" s="17"/>
      <c r="C86" s="21" t="s">
        <v>10</v>
      </c>
      <c r="D86" s="20">
        <f>D87</f>
        <v>5435</v>
      </c>
      <c r="E86" s="47"/>
      <c r="F86" s="46"/>
      <c r="G86" s="46"/>
    </row>
    <row r="87" spans="1:7" x14ac:dyDescent="0.2">
      <c r="A87" s="9">
        <v>5200</v>
      </c>
      <c r="B87" s="17"/>
      <c r="C87" s="9" t="s">
        <v>57</v>
      </c>
      <c r="D87" s="19">
        <v>5435</v>
      </c>
      <c r="E87" s="46"/>
      <c r="F87" s="46"/>
      <c r="G87" s="46"/>
    </row>
    <row r="88" spans="1:7" x14ac:dyDescent="0.2">
      <c r="A88" s="79" t="s">
        <v>34</v>
      </c>
      <c r="B88" s="17" t="s">
        <v>18</v>
      </c>
      <c r="C88" s="4" t="s">
        <v>61</v>
      </c>
      <c r="D88" s="19"/>
      <c r="E88" s="47"/>
      <c r="F88" s="46"/>
      <c r="G88" s="46"/>
    </row>
    <row r="89" spans="1:7" x14ac:dyDescent="0.2">
      <c r="A89" s="9"/>
      <c r="B89" s="17"/>
      <c r="C89" s="21" t="s">
        <v>10</v>
      </c>
      <c r="D89" s="20">
        <f>D90</f>
        <v>433</v>
      </c>
      <c r="E89" s="47"/>
      <c r="F89" s="46"/>
      <c r="G89" s="46"/>
    </row>
    <row r="90" spans="1:7" x14ac:dyDescent="0.2">
      <c r="A90" s="9">
        <v>5200</v>
      </c>
      <c r="B90" s="17"/>
      <c r="C90" s="9" t="s">
        <v>35</v>
      </c>
      <c r="D90" s="19">
        <v>433</v>
      </c>
      <c r="E90" s="47"/>
      <c r="F90" s="46"/>
      <c r="G90" s="46"/>
    </row>
    <row r="91" spans="1:7" x14ac:dyDescent="0.2">
      <c r="A91" s="86" t="s">
        <v>66</v>
      </c>
      <c r="B91" s="9" t="s">
        <v>43</v>
      </c>
      <c r="C91" s="4" t="s">
        <v>67</v>
      </c>
      <c r="D91" s="8"/>
      <c r="E91" s="82"/>
      <c r="F91" s="46"/>
      <c r="G91" s="46"/>
    </row>
    <row r="92" spans="1:7" x14ac:dyDescent="0.2">
      <c r="A92" s="83"/>
      <c r="B92" s="9"/>
      <c r="C92" s="9" t="s">
        <v>10</v>
      </c>
      <c r="D92" s="87">
        <f>SUM(D93)</f>
        <v>1828</v>
      </c>
      <c r="E92" s="88"/>
      <c r="F92" s="46"/>
      <c r="G92" s="46"/>
    </row>
    <row r="93" spans="1:7" ht="23.25" customHeight="1" x14ac:dyDescent="0.2">
      <c r="A93" s="83">
        <v>5200</v>
      </c>
      <c r="B93" s="9"/>
      <c r="C93" s="9" t="s">
        <v>57</v>
      </c>
      <c r="D93" s="8">
        <v>1828</v>
      </c>
      <c r="E93" s="188"/>
      <c r="F93" s="189"/>
      <c r="G93" s="46"/>
    </row>
    <row r="94" spans="1:7" x14ac:dyDescent="0.2">
      <c r="A94" s="84" t="s">
        <v>68</v>
      </c>
      <c r="B94" s="9" t="s">
        <v>43</v>
      </c>
      <c r="C94" s="4" t="s">
        <v>69</v>
      </c>
      <c r="D94" s="17"/>
      <c r="E94" s="89"/>
      <c r="F94" s="46"/>
      <c r="G94" s="46"/>
    </row>
    <row r="95" spans="1:7" x14ac:dyDescent="0.2">
      <c r="A95" s="84"/>
      <c r="B95" s="9"/>
      <c r="C95" s="9" t="s">
        <v>10</v>
      </c>
      <c r="D95" s="87">
        <f>SUM(D96,D97)</f>
        <v>1113</v>
      </c>
      <c r="E95" s="89"/>
      <c r="F95" s="46"/>
      <c r="G95" s="46"/>
    </row>
    <row r="96" spans="1:7" x14ac:dyDescent="0.2">
      <c r="A96" s="84">
        <v>1100</v>
      </c>
      <c r="B96" s="9"/>
      <c r="C96" s="9" t="s">
        <v>51</v>
      </c>
      <c r="D96" s="17">
        <v>1060</v>
      </c>
      <c r="E96" s="90"/>
      <c r="F96" s="46"/>
      <c r="G96" s="46"/>
    </row>
    <row r="97" spans="1:7" x14ac:dyDescent="0.2">
      <c r="A97" s="8">
        <v>1200</v>
      </c>
      <c r="B97" s="9"/>
      <c r="C97" s="9" t="s">
        <v>70</v>
      </c>
      <c r="D97" s="17">
        <v>53</v>
      </c>
      <c r="E97" s="89"/>
      <c r="F97" s="46"/>
      <c r="G97" s="46"/>
    </row>
    <row r="98" spans="1:7" x14ac:dyDescent="0.2">
      <c r="A98" s="6" t="s">
        <v>71</v>
      </c>
      <c r="B98" s="74" t="s">
        <v>43</v>
      </c>
      <c r="C98" s="7" t="s">
        <v>72</v>
      </c>
      <c r="D98" s="17"/>
      <c r="E98" s="91"/>
      <c r="F98" s="46"/>
      <c r="G98" s="46"/>
    </row>
    <row r="99" spans="1:7" x14ac:dyDescent="0.2">
      <c r="A99" s="6"/>
      <c r="B99" s="24"/>
      <c r="C99" s="21" t="s">
        <v>10</v>
      </c>
      <c r="D99" s="87">
        <f>SUM(D100)</f>
        <v>1810</v>
      </c>
      <c r="E99" s="92"/>
      <c r="F99" s="46"/>
      <c r="G99" s="46"/>
    </row>
    <row r="100" spans="1:7" x14ac:dyDescent="0.2">
      <c r="A100" s="8">
        <v>2300</v>
      </c>
      <c r="B100" s="9"/>
      <c r="C100" s="9" t="s">
        <v>73</v>
      </c>
      <c r="D100" s="17">
        <v>1810</v>
      </c>
      <c r="E100" s="90"/>
      <c r="F100" s="46"/>
      <c r="G100" s="46"/>
    </row>
    <row r="101" spans="1:7" x14ac:dyDescent="0.2">
      <c r="A101" s="6" t="s">
        <v>53</v>
      </c>
      <c r="B101" s="74" t="s">
        <v>76</v>
      </c>
      <c r="C101" s="3" t="s">
        <v>77</v>
      </c>
      <c r="D101" s="3"/>
      <c r="E101" s="90"/>
      <c r="F101" s="46"/>
      <c r="G101" s="46"/>
    </row>
    <row r="102" spans="1:7" x14ac:dyDescent="0.2">
      <c r="A102" s="74"/>
      <c r="B102" s="74"/>
      <c r="C102" s="74" t="s">
        <v>10</v>
      </c>
      <c r="D102" s="3">
        <v>6051</v>
      </c>
      <c r="E102" s="90"/>
      <c r="F102" s="46"/>
      <c r="G102" s="46"/>
    </row>
    <row r="103" spans="1:7" x14ac:dyDescent="0.2">
      <c r="A103" s="74">
        <v>2200</v>
      </c>
      <c r="B103" s="74"/>
      <c r="C103" s="74" t="s">
        <v>78</v>
      </c>
      <c r="D103" s="74">
        <v>4000</v>
      </c>
      <c r="E103" s="90"/>
      <c r="F103" s="46"/>
      <c r="G103" s="46"/>
    </row>
    <row r="104" spans="1:7" x14ac:dyDescent="0.2">
      <c r="A104" s="74">
        <v>2300</v>
      </c>
      <c r="B104" s="74"/>
      <c r="C104" s="74" t="s">
        <v>79</v>
      </c>
      <c r="D104" s="74">
        <v>2000</v>
      </c>
      <c r="E104" s="90"/>
      <c r="F104" s="46"/>
      <c r="G104" s="46"/>
    </row>
    <row r="105" spans="1:7" x14ac:dyDescent="0.2">
      <c r="A105" s="74">
        <v>2400</v>
      </c>
      <c r="B105" s="74"/>
      <c r="C105" s="74" t="s">
        <v>80</v>
      </c>
      <c r="D105" s="6">
        <v>51</v>
      </c>
      <c r="E105" s="90"/>
      <c r="F105" s="46"/>
      <c r="G105" s="46"/>
    </row>
    <row r="106" spans="1:7" x14ac:dyDescent="0.2">
      <c r="A106" s="6" t="s">
        <v>71</v>
      </c>
      <c r="B106" s="74" t="s">
        <v>76</v>
      </c>
      <c r="C106" s="3" t="s">
        <v>81</v>
      </c>
      <c r="D106" s="85"/>
      <c r="E106" s="90"/>
      <c r="F106" s="46"/>
      <c r="G106" s="46"/>
    </row>
    <row r="107" spans="1:7" x14ac:dyDescent="0.2">
      <c r="A107" s="74"/>
      <c r="B107" s="74"/>
      <c r="C107" s="74" t="s">
        <v>10</v>
      </c>
      <c r="D107" s="85">
        <v>13808</v>
      </c>
      <c r="E107" s="90"/>
      <c r="F107" s="46"/>
      <c r="G107" s="46"/>
    </row>
    <row r="108" spans="1:7" x14ac:dyDescent="0.2">
      <c r="A108" s="74">
        <v>2200</v>
      </c>
      <c r="B108" s="74"/>
      <c r="C108" s="74" t="s">
        <v>78</v>
      </c>
      <c r="D108" s="6">
        <v>2000</v>
      </c>
      <c r="E108" s="90"/>
      <c r="F108" s="46"/>
      <c r="G108" s="46"/>
    </row>
    <row r="109" spans="1:7" x14ac:dyDescent="0.2">
      <c r="A109" s="74">
        <v>2400</v>
      </c>
      <c r="B109" s="74"/>
      <c r="C109" s="74" t="s">
        <v>80</v>
      </c>
      <c r="D109" s="6">
        <v>8</v>
      </c>
      <c r="E109" s="90"/>
      <c r="F109" s="46"/>
      <c r="G109" s="46"/>
    </row>
    <row r="110" spans="1:7" x14ac:dyDescent="0.2">
      <c r="A110" s="74">
        <v>5200</v>
      </c>
      <c r="B110" s="74"/>
      <c r="C110" s="74" t="s">
        <v>57</v>
      </c>
      <c r="D110" s="74">
        <v>11800</v>
      </c>
      <c r="E110" s="90"/>
      <c r="F110" s="46"/>
      <c r="G110" s="46"/>
    </row>
    <row r="111" spans="1:7" x14ac:dyDescent="0.2">
      <c r="A111" s="6" t="s">
        <v>66</v>
      </c>
      <c r="B111" s="17" t="s">
        <v>97</v>
      </c>
      <c r="C111" s="3" t="s">
        <v>98</v>
      </c>
      <c r="D111" s="8"/>
      <c r="E111" s="60"/>
      <c r="F111" s="46"/>
      <c r="G111" s="46"/>
    </row>
    <row r="112" spans="1:7" x14ac:dyDescent="0.2">
      <c r="A112" s="6"/>
      <c r="B112" s="24"/>
      <c r="C112" s="84" t="s">
        <v>10</v>
      </c>
      <c r="D112" s="101">
        <f>D113+D114+D115</f>
        <v>3041</v>
      </c>
      <c r="E112" s="102"/>
      <c r="F112" s="46"/>
      <c r="G112" s="46"/>
    </row>
    <row r="113" spans="1:7" x14ac:dyDescent="0.2">
      <c r="A113" s="9">
        <v>5200</v>
      </c>
      <c r="B113" s="17"/>
      <c r="C113" s="9" t="s">
        <v>57</v>
      </c>
      <c r="D113" s="8">
        <v>660</v>
      </c>
      <c r="E113" s="102"/>
      <c r="F113" s="46"/>
      <c r="G113" s="46"/>
    </row>
    <row r="114" spans="1:7" x14ac:dyDescent="0.2">
      <c r="A114" s="9">
        <v>2400</v>
      </c>
      <c r="B114" s="17"/>
      <c r="C114" s="9" t="s">
        <v>99</v>
      </c>
      <c r="D114" s="8">
        <v>1950</v>
      </c>
      <c r="E114" s="102"/>
      <c r="F114" s="46"/>
      <c r="G114" s="46"/>
    </row>
    <row r="115" spans="1:7" ht="33.75" customHeight="1" x14ac:dyDescent="0.2">
      <c r="A115" s="9">
        <v>7200</v>
      </c>
      <c r="B115" s="17"/>
      <c r="C115" s="9" t="s">
        <v>303</v>
      </c>
      <c r="D115" s="8">
        <v>431</v>
      </c>
      <c r="E115" s="182"/>
      <c r="F115" s="183"/>
      <c r="G115" s="46"/>
    </row>
    <row r="116" spans="1:7" x14ac:dyDescent="0.2">
      <c r="A116" s="100" t="s">
        <v>68</v>
      </c>
      <c r="B116" s="17" t="s">
        <v>97</v>
      </c>
      <c r="C116" s="4" t="s">
        <v>100</v>
      </c>
      <c r="D116" s="8"/>
      <c r="E116" s="102"/>
      <c r="F116" s="46"/>
      <c r="G116" s="46"/>
    </row>
    <row r="117" spans="1:7" x14ac:dyDescent="0.2">
      <c r="A117" s="8"/>
      <c r="B117" s="4"/>
      <c r="C117" s="9" t="s">
        <v>10</v>
      </c>
      <c r="D117" s="87">
        <f>D118+D119</f>
        <v>1200</v>
      </c>
      <c r="E117" s="102"/>
      <c r="F117" s="46"/>
      <c r="G117" s="46"/>
    </row>
    <row r="118" spans="1:7" x14ac:dyDescent="0.2">
      <c r="A118" s="17">
        <v>5200</v>
      </c>
      <c r="B118" s="17"/>
      <c r="C118" s="84" t="s">
        <v>57</v>
      </c>
      <c r="D118" s="8">
        <v>600</v>
      </c>
      <c r="E118" s="102"/>
      <c r="F118" s="46"/>
      <c r="G118" s="46"/>
    </row>
    <row r="119" spans="1:7" x14ac:dyDescent="0.2">
      <c r="A119" s="17">
        <v>2300</v>
      </c>
      <c r="B119" s="17"/>
      <c r="C119" s="84" t="s">
        <v>79</v>
      </c>
      <c r="D119" s="8">
        <v>600</v>
      </c>
      <c r="E119" s="102"/>
      <c r="F119" s="46"/>
      <c r="G119" s="46"/>
    </row>
    <row r="120" spans="1:7" x14ac:dyDescent="0.2">
      <c r="A120" s="6" t="s">
        <v>66</v>
      </c>
      <c r="B120" s="17" t="s">
        <v>107</v>
      </c>
      <c r="C120" s="7" t="s">
        <v>67</v>
      </c>
      <c r="D120" s="8"/>
      <c r="E120" s="110"/>
      <c r="F120" s="46"/>
      <c r="G120" s="46"/>
    </row>
    <row r="121" spans="1:7" x14ac:dyDescent="0.2">
      <c r="A121" s="6"/>
      <c r="B121" s="24"/>
      <c r="C121" s="21" t="s">
        <v>10</v>
      </c>
      <c r="D121" s="20">
        <f>D122+D123</f>
        <v>1000</v>
      </c>
      <c r="E121" s="110"/>
      <c r="F121" s="46"/>
      <c r="G121" s="46"/>
    </row>
    <row r="122" spans="1:7" x14ac:dyDescent="0.2">
      <c r="A122" s="6">
        <v>2200</v>
      </c>
      <c r="B122" s="24"/>
      <c r="C122" s="21" t="s">
        <v>108</v>
      </c>
      <c r="D122" s="19">
        <v>300</v>
      </c>
      <c r="E122" s="115"/>
      <c r="F122" s="46"/>
      <c r="G122" s="46"/>
    </row>
    <row r="123" spans="1:7" x14ac:dyDescent="0.2">
      <c r="A123" s="8">
        <v>2300</v>
      </c>
      <c r="B123" s="9"/>
      <c r="C123" s="9" t="s">
        <v>109</v>
      </c>
      <c r="D123" s="8">
        <v>700</v>
      </c>
      <c r="E123" s="115"/>
      <c r="F123" s="46"/>
      <c r="G123" s="46"/>
    </row>
    <row r="124" spans="1:7" x14ac:dyDescent="0.2">
      <c r="A124" s="74" t="s">
        <v>34</v>
      </c>
      <c r="B124" s="17" t="s">
        <v>107</v>
      </c>
      <c r="C124" s="7" t="s">
        <v>110</v>
      </c>
      <c r="D124" s="87"/>
      <c r="E124" s="115"/>
      <c r="F124" s="46"/>
      <c r="G124" s="46"/>
    </row>
    <row r="125" spans="1:7" x14ac:dyDescent="0.2">
      <c r="A125" s="6"/>
      <c r="B125" s="24"/>
      <c r="C125" s="21" t="s">
        <v>10</v>
      </c>
      <c r="D125" s="20">
        <f>D126+D127</f>
        <v>2940</v>
      </c>
      <c r="E125" s="116"/>
      <c r="F125" s="46"/>
      <c r="G125" s="46"/>
    </row>
    <row r="126" spans="1:7" ht="23.25" customHeight="1" x14ac:dyDescent="0.2">
      <c r="A126" s="6">
        <v>2200</v>
      </c>
      <c r="B126" s="24"/>
      <c r="C126" s="21" t="s">
        <v>108</v>
      </c>
      <c r="D126" s="19">
        <v>1940</v>
      </c>
      <c r="E126" s="175"/>
      <c r="F126" s="176"/>
      <c r="G126" s="46"/>
    </row>
    <row r="127" spans="1:7" ht="17.25" customHeight="1" x14ac:dyDescent="0.2">
      <c r="A127" s="8">
        <v>2300</v>
      </c>
      <c r="B127" s="9"/>
      <c r="C127" s="9" t="s">
        <v>109</v>
      </c>
      <c r="D127" s="8">
        <v>1000</v>
      </c>
      <c r="E127" s="171"/>
      <c r="F127" s="46"/>
      <c r="G127" s="46"/>
    </row>
    <row r="128" spans="1:7" x14ac:dyDescent="0.2">
      <c r="A128" s="6" t="s">
        <v>111</v>
      </c>
      <c r="B128" s="24" t="s">
        <v>107</v>
      </c>
      <c r="C128" s="25" t="s">
        <v>112</v>
      </c>
      <c r="D128" s="20"/>
      <c r="E128" s="54"/>
      <c r="F128" s="46"/>
      <c r="G128" s="46"/>
    </row>
    <row r="129" spans="1:7" x14ac:dyDescent="0.2">
      <c r="A129" s="8"/>
      <c r="B129" s="9"/>
      <c r="C129" s="9" t="s">
        <v>10</v>
      </c>
      <c r="D129" s="113">
        <f>D130+D131+D132</f>
        <v>580</v>
      </c>
      <c r="E129" s="45"/>
      <c r="F129" s="46"/>
      <c r="G129" s="46"/>
    </row>
    <row r="130" spans="1:7" x14ac:dyDescent="0.2">
      <c r="A130" s="74">
        <v>1100</v>
      </c>
      <c r="B130" s="17"/>
      <c r="C130" s="84" t="s">
        <v>113</v>
      </c>
      <c r="D130" s="8">
        <v>200</v>
      </c>
      <c r="E130" s="115"/>
      <c r="F130" s="46"/>
      <c r="G130" s="46"/>
    </row>
    <row r="131" spans="1:7" x14ac:dyDescent="0.2">
      <c r="A131" s="6">
        <v>1200</v>
      </c>
      <c r="B131" s="24"/>
      <c r="C131" s="21" t="s">
        <v>50</v>
      </c>
      <c r="D131" s="19">
        <v>130</v>
      </c>
      <c r="E131" s="115"/>
      <c r="F131" s="46"/>
      <c r="G131" s="46"/>
    </row>
    <row r="132" spans="1:7" x14ac:dyDescent="0.2">
      <c r="A132" s="6">
        <v>2300</v>
      </c>
      <c r="B132" s="24"/>
      <c r="C132" s="21" t="s">
        <v>109</v>
      </c>
      <c r="D132" s="19">
        <v>250</v>
      </c>
      <c r="E132" s="115"/>
      <c r="F132" s="46"/>
      <c r="G132" s="46"/>
    </row>
    <row r="133" spans="1:7" x14ac:dyDescent="0.2">
      <c r="A133" s="34" t="s">
        <v>114</v>
      </c>
      <c r="B133" s="9" t="s">
        <v>107</v>
      </c>
      <c r="C133" s="4" t="s">
        <v>115</v>
      </c>
      <c r="D133" s="87"/>
      <c r="E133" s="115"/>
      <c r="F133" s="46"/>
      <c r="G133" s="46"/>
    </row>
    <row r="134" spans="1:7" x14ac:dyDescent="0.2">
      <c r="A134" s="34"/>
      <c r="B134" s="9"/>
      <c r="C134" s="9" t="s">
        <v>10</v>
      </c>
      <c r="D134" s="113">
        <f>D135+D136+D137+D138+D139+D140</f>
        <v>1397</v>
      </c>
      <c r="E134" s="116"/>
      <c r="F134" s="46"/>
      <c r="G134" s="46"/>
    </row>
    <row r="135" spans="1:7" ht="15" customHeight="1" x14ac:dyDescent="0.2">
      <c r="A135" s="74">
        <v>1100</v>
      </c>
      <c r="B135" s="17"/>
      <c r="C135" s="84" t="s">
        <v>113</v>
      </c>
      <c r="D135" s="8">
        <v>636</v>
      </c>
      <c r="E135" s="54"/>
      <c r="F135" s="46"/>
      <c r="G135" s="46"/>
    </row>
    <row r="136" spans="1:7" x14ac:dyDescent="0.2">
      <c r="A136" s="6">
        <v>1200</v>
      </c>
      <c r="B136" s="24"/>
      <c r="C136" s="21" t="s">
        <v>50</v>
      </c>
      <c r="D136" s="19">
        <v>761</v>
      </c>
      <c r="E136" s="45"/>
      <c r="F136" s="46"/>
      <c r="G136" s="46"/>
    </row>
    <row r="137" spans="1:7" x14ac:dyDescent="0.2">
      <c r="A137" s="8">
        <v>2100</v>
      </c>
      <c r="B137" s="9"/>
      <c r="C137" s="9" t="s">
        <v>116</v>
      </c>
      <c r="D137" s="8">
        <v>-50</v>
      </c>
      <c r="E137" s="54"/>
      <c r="F137" s="46"/>
      <c r="G137" s="46"/>
    </row>
    <row r="138" spans="1:7" x14ac:dyDescent="0.2">
      <c r="A138" s="74">
        <v>2200</v>
      </c>
      <c r="B138" s="17"/>
      <c r="C138" s="84" t="s">
        <v>108</v>
      </c>
      <c r="D138" s="8">
        <v>-130</v>
      </c>
      <c r="E138" s="54"/>
      <c r="F138" s="46"/>
      <c r="G138" s="46"/>
    </row>
    <row r="139" spans="1:7" x14ac:dyDescent="0.2">
      <c r="A139" s="6">
        <v>2300</v>
      </c>
      <c r="B139" s="24"/>
      <c r="C139" s="21" t="s">
        <v>109</v>
      </c>
      <c r="D139" s="19">
        <v>-790</v>
      </c>
      <c r="E139" s="54"/>
      <c r="F139" s="46"/>
      <c r="G139" s="46"/>
    </row>
    <row r="140" spans="1:7" x14ac:dyDescent="0.2">
      <c r="A140" s="8">
        <v>5200</v>
      </c>
      <c r="B140" s="9"/>
      <c r="C140" s="9" t="s">
        <v>117</v>
      </c>
      <c r="D140" s="8">
        <v>970</v>
      </c>
      <c r="E140" s="54"/>
      <c r="F140" s="46"/>
      <c r="G140" s="46"/>
    </row>
    <row r="141" spans="1:7" x14ac:dyDescent="0.2">
      <c r="A141" s="74" t="s">
        <v>118</v>
      </c>
      <c r="B141" s="17" t="s">
        <v>107</v>
      </c>
      <c r="C141" s="7" t="s">
        <v>100</v>
      </c>
      <c r="D141" s="8"/>
      <c r="E141" s="54"/>
      <c r="F141" s="46"/>
      <c r="G141" s="46"/>
    </row>
    <row r="142" spans="1:7" x14ac:dyDescent="0.2">
      <c r="A142" s="6"/>
      <c r="B142" s="24"/>
      <c r="C142" s="21" t="s">
        <v>10</v>
      </c>
      <c r="D142" s="20">
        <f>D143+D144+D145</f>
        <v>3247</v>
      </c>
      <c r="E142" s="172"/>
      <c r="F142" s="46"/>
      <c r="G142" s="46"/>
    </row>
    <row r="143" spans="1:7" x14ac:dyDescent="0.2">
      <c r="A143" s="8">
        <v>1100</v>
      </c>
      <c r="B143" s="9"/>
      <c r="C143" s="9" t="s">
        <v>113</v>
      </c>
      <c r="D143" s="8">
        <v>140</v>
      </c>
      <c r="E143" s="45"/>
      <c r="F143" s="46"/>
      <c r="G143" s="46"/>
    </row>
    <row r="144" spans="1:7" x14ac:dyDescent="0.2">
      <c r="A144" s="74">
        <v>1200</v>
      </c>
      <c r="B144" s="17"/>
      <c r="C144" s="84" t="s">
        <v>50</v>
      </c>
      <c r="D144" s="8">
        <v>34</v>
      </c>
      <c r="E144" s="54"/>
      <c r="F144" s="46"/>
      <c r="G144" s="46"/>
    </row>
    <row r="145" spans="1:7" ht="35.25" customHeight="1" x14ac:dyDescent="0.2">
      <c r="A145" s="6">
        <v>2200</v>
      </c>
      <c r="B145" s="24"/>
      <c r="C145" s="21" t="s">
        <v>108</v>
      </c>
      <c r="D145" s="19">
        <v>3073</v>
      </c>
      <c r="E145" s="175"/>
      <c r="F145" s="176"/>
      <c r="G145" s="46"/>
    </row>
    <row r="146" spans="1:7" x14ac:dyDescent="0.2">
      <c r="A146" s="34" t="s">
        <v>119</v>
      </c>
      <c r="B146" s="9" t="s">
        <v>107</v>
      </c>
      <c r="C146" s="4" t="s">
        <v>120</v>
      </c>
      <c r="D146" s="87"/>
      <c r="E146" s="54"/>
      <c r="F146" s="46"/>
      <c r="G146" s="46"/>
    </row>
    <row r="147" spans="1:7" ht="16.5" customHeight="1" x14ac:dyDescent="0.2">
      <c r="A147" s="34"/>
      <c r="B147" s="9"/>
      <c r="C147" s="9" t="s">
        <v>10</v>
      </c>
      <c r="D147" s="87">
        <f>D148+D149</f>
        <v>761</v>
      </c>
      <c r="E147" s="54"/>
      <c r="F147" s="121"/>
      <c r="G147" s="46"/>
    </row>
    <row r="148" spans="1:7" ht="24.75" customHeight="1" x14ac:dyDescent="0.2">
      <c r="A148" s="8">
        <v>1100</v>
      </c>
      <c r="B148" s="9"/>
      <c r="C148" s="9" t="s">
        <v>113</v>
      </c>
      <c r="D148" s="8">
        <v>613</v>
      </c>
      <c r="E148" s="175"/>
      <c r="F148" s="176"/>
      <c r="G148" s="46"/>
    </row>
    <row r="149" spans="1:7" x14ac:dyDescent="0.2">
      <c r="A149" s="74">
        <v>1200</v>
      </c>
      <c r="B149" s="17"/>
      <c r="C149" s="84" t="s">
        <v>50</v>
      </c>
      <c r="D149" s="8">
        <v>148</v>
      </c>
      <c r="E149" s="115"/>
      <c r="F149" s="46"/>
      <c r="G149" s="46"/>
    </row>
    <row r="150" spans="1:7" x14ac:dyDescent="0.2">
      <c r="A150" s="74" t="s">
        <v>71</v>
      </c>
      <c r="B150" s="9" t="s">
        <v>121</v>
      </c>
      <c r="C150" s="7" t="s">
        <v>122</v>
      </c>
      <c r="D150" s="8"/>
      <c r="E150" s="115"/>
      <c r="F150" s="46"/>
      <c r="G150" s="121"/>
    </row>
    <row r="151" spans="1:7" x14ac:dyDescent="0.2">
      <c r="A151" s="74"/>
      <c r="B151" s="9"/>
      <c r="C151" s="84" t="s">
        <v>10</v>
      </c>
      <c r="D151" s="87">
        <f>D152+D153</f>
        <v>4350</v>
      </c>
      <c r="E151" s="54"/>
      <c r="F151" s="46"/>
      <c r="G151" s="46"/>
    </row>
    <row r="152" spans="1:7" x14ac:dyDescent="0.2">
      <c r="A152" s="74">
        <v>2300</v>
      </c>
      <c r="B152" s="9"/>
      <c r="C152" s="21" t="s">
        <v>123</v>
      </c>
      <c r="D152" s="8">
        <v>3850</v>
      </c>
      <c r="E152" s="45"/>
      <c r="F152" s="46"/>
      <c r="G152" s="46"/>
    </row>
    <row r="153" spans="1:7" x14ac:dyDescent="0.2">
      <c r="A153" s="74">
        <v>2400</v>
      </c>
      <c r="B153" s="9"/>
      <c r="C153" s="84" t="s">
        <v>124</v>
      </c>
      <c r="D153" s="8">
        <v>500</v>
      </c>
      <c r="E153" s="115"/>
      <c r="F153" s="46"/>
      <c r="G153" s="46"/>
    </row>
    <row r="154" spans="1:7" ht="15" x14ac:dyDescent="0.25">
      <c r="A154" s="118" t="s">
        <v>140</v>
      </c>
      <c r="B154" s="112" t="s">
        <v>137</v>
      </c>
      <c r="C154" s="111" t="s">
        <v>141</v>
      </c>
      <c r="D154" s="123"/>
      <c r="E154" s="124"/>
      <c r="F154" s="46"/>
      <c r="G154" s="46"/>
    </row>
    <row r="155" spans="1:7" ht="15" x14ac:dyDescent="0.25">
      <c r="A155" s="74"/>
      <c r="B155" s="9"/>
      <c r="C155" s="112" t="s">
        <v>10</v>
      </c>
      <c r="D155" s="126">
        <f>D156</f>
        <v>3000</v>
      </c>
      <c r="E155" s="125"/>
      <c r="F155" s="46"/>
      <c r="G155" s="46"/>
    </row>
    <row r="156" spans="1:7" ht="15" x14ac:dyDescent="0.25">
      <c r="A156" s="74">
        <v>2200</v>
      </c>
      <c r="B156" s="9"/>
      <c r="C156" s="112" t="s">
        <v>142</v>
      </c>
      <c r="D156" s="127">
        <v>3000</v>
      </c>
      <c r="E156" s="125"/>
      <c r="F156" s="46"/>
      <c r="G156" s="46"/>
    </row>
    <row r="157" spans="1:7" ht="15" x14ac:dyDescent="0.25">
      <c r="A157" s="118" t="s">
        <v>34</v>
      </c>
      <c r="B157" s="9" t="s">
        <v>137</v>
      </c>
      <c r="C157" s="111" t="s">
        <v>143</v>
      </c>
      <c r="D157" s="127"/>
      <c r="E157" s="125"/>
      <c r="F157" s="46"/>
      <c r="G157" s="46"/>
    </row>
    <row r="158" spans="1:7" ht="15" x14ac:dyDescent="0.25">
      <c r="A158" s="74"/>
      <c r="B158" s="9"/>
      <c r="C158" s="112" t="s">
        <v>10</v>
      </c>
      <c r="D158" s="126">
        <f>D159</f>
        <v>570</v>
      </c>
      <c r="E158" s="125"/>
      <c r="F158" s="46"/>
      <c r="G158" s="46"/>
    </row>
    <row r="159" spans="1:7" ht="15" x14ac:dyDescent="0.25">
      <c r="A159" s="74">
        <v>2200</v>
      </c>
      <c r="B159" s="9"/>
      <c r="C159" s="112" t="s">
        <v>142</v>
      </c>
      <c r="D159" s="127">
        <v>570</v>
      </c>
      <c r="E159" s="125"/>
      <c r="F159" s="46"/>
      <c r="G159" s="46"/>
    </row>
    <row r="160" spans="1:7" ht="30" x14ac:dyDescent="0.25">
      <c r="A160" s="118" t="s">
        <v>71</v>
      </c>
      <c r="B160" s="9" t="s">
        <v>137</v>
      </c>
      <c r="C160" s="111" t="s">
        <v>144</v>
      </c>
      <c r="D160" s="126"/>
      <c r="E160" s="125"/>
      <c r="F160" s="46"/>
      <c r="G160" s="46"/>
    </row>
    <row r="161" spans="1:11" ht="15" x14ac:dyDescent="0.25">
      <c r="A161" s="74"/>
      <c r="B161" s="9"/>
      <c r="C161" s="114" t="s">
        <v>10</v>
      </c>
      <c r="D161" s="126">
        <f>D162+D163+D164</f>
        <v>2153</v>
      </c>
      <c r="E161" s="125"/>
      <c r="F161" s="46"/>
      <c r="G161" s="46"/>
    </row>
    <row r="162" spans="1:11" ht="15" x14ac:dyDescent="0.25">
      <c r="A162" s="74">
        <v>2100</v>
      </c>
      <c r="B162" s="9"/>
      <c r="C162" s="114" t="s">
        <v>145</v>
      </c>
      <c r="D162" s="127">
        <v>1329</v>
      </c>
      <c r="E162" s="125"/>
      <c r="F162" s="46"/>
      <c r="G162" s="46"/>
    </row>
    <row r="163" spans="1:11" ht="15" x14ac:dyDescent="0.25">
      <c r="A163" s="74">
        <v>2200</v>
      </c>
      <c r="B163" s="9"/>
      <c r="C163" s="114" t="s">
        <v>142</v>
      </c>
      <c r="D163" s="127">
        <v>524</v>
      </c>
      <c r="E163" s="125"/>
      <c r="F163" s="46"/>
      <c r="G163" s="46"/>
    </row>
    <row r="164" spans="1:11" ht="15" x14ac:dyDescent="0.25">
      <c r="A164" s="74">
        <v>2300</v>
      </c>
      <c r="B164" s="9"/>
      <c r="C164" s="114" t="s">
        <v>146</v>
      </c>
      <c r="D164" s="127">
        <v>300</v>
      </c>
      <c r="E164" s="125"/>
      <c r="F164" s="46"/>
      <c r="G164" s="46"/>
    </row>
    <row r="165" spans="1:11" ht="30" x14ac:dyDescent="0.25">
      <c r="A165" s="118" t="s">
        <v>53</v>
      </c>
      <c r="B165" s="9" t="s">
        <v>137</v>
      </c>
      <c r="C165" s="111" t="s">
        <v>147</v>
      </c>
      <c r="D165" s="127"/>
      <c r="E165" s="125"/>
      <c r="F165" s="46"/>
      <c r="G165" s="46"/>
    </row>
    <row r="166" spans="1:11" ht="15" x14ac:dyDescent="0.25">
      <c r="A166" s="74"/>
      <c r="B166" s="9"/>
      <c r="C166" s="114" t="s">
        <v>10</v>
      </c>
      <c r="D166" s="126">
        <f>D167</f>
        <v>800</v>
      </c>
      <c r="E166" s="125"/>
      <c r="F166" s="46"/>
      <c r="G166" s="46"/>
    </row>
    <row r="167" spans="1:11" ht="22.5" customHeight="1" x14ac:dyDescent="0.25">
      <c r="A167" s="74">
        <v>5200</v>
      </c>
      <c r="B167" s="9"/>
      <c r="C167" s="114" t="s">
        <v>148</v>
      </c>
      <c r="D167" s="127">
        <v>800</v>
      </c>
      <c r="E167" s="177"/>
      <c r="F167" s="178"/>
      <c r="G167" s="46"/>
    </row>
    <row r="168" spans="1:11" x14ac:dyDescent="0.2">
      <c r="A168" s="100" t="s">
        <v>68</v>
      </c>
      <c r="B168" s="9" t="s">
        <v>157</v>
      </c>
      <c r="C168" s="4" t="s">
        <v>69</v>
      </c>
      <c r="D168" s="8"/>
      <c r="E168" s="133"/>
      <c r="F168" s="46"/>
      <c r="G168" s="46"/>
    </row>
    <row r="169" spans="1:11" x14ac:dyDescent="0.2">
      <c r="A169" s="8"/>
      <c r="B169" s="9"/>
      <c r="C169" s="9" t="s">
        <v>10</v>
      </c>
      <c r="D169" s="87">
        <v>3576</v>
      </c>
      <c r="E169" s="133"/>
      <c r="F169" s="46"/>
      <c r="G169" s="46"/>
    </row>
    <row r="170" spans="1:11" ht="24.75" customHeight="1" x14ac:dyDescent="0.2">
      <c r="A170" s="8">
        <v>2200</v>
      </c>
      <c r="B170" s="9"/>
      <c r="C170" s="9" t="s">
        <v>142</v>
      </c>
      <c r="D170" s="8">
        <v>600</v>
      </c>
      <c r="E170" s="175"/>
      <c r="F170" s="179"/>
      <c r="G170" s="46"/>
    </row>
    <row r="171" spans="1:11" x14ac:dyDescent="0.2">
      <c r="A171" s="8">
        <v>2300</v>
      </c>
      <c r="B171" s="9"/>
      <c r="C171" s="9" t="s">
        <v>73</v>
      </c>
      <c r="D171" s="8">
        <v>2976</v>
      </c>
      <c r="E171" s="135"/>
      <c r="F171" s="46"/>
      <c r="G171" s="46"/>
    </row>
    <row r="172" spans="1:11" x14ac:dyDescent="0.2">
      <c r="A172" s="34" t="s">
        <v>74</v>
      </c>
      <c r="B172" s="9" t="s">
        <v>157</v>
      </c>
      <c r="C172" s="4" t="s">
        <v>159</v>
      </c>
      <c r="D172" s="8"/>
      <c r="E172" s="134"/>
      <c r="F172" s="46"/>
      <c r="G172" s="46"/>
    </row>
    <row r="173" spans="1:11" x14ac:dyDescent="0.2">
      <c r="A173" s="8"/>
      <c r="B173" s="9"/>
      <c r="C173" s="9" t="s">
        <v>10</v>
      </c>
      <c r="D173" s="87">
        <v>1450</v>
      </c>
      <c r="E173" s="117"/>
      <c r="F173" s="46"/>
      <c r="G173" s="46"/>
    </row>
    <row r="174" spans="1:11" ht="33" customHeight="1" x14ac:dyDescent="0.2">
      <c r="A174" s="8">
        <v>2200</v>
      </c>
      <c r="B174" s="9"/>
      <c r="C174" s="9" t="s">
        <v>142</v>
      </c>
      <c r="D174" s="8">
        <v>1450</v>
      </c>
      <c r="E174" s="175"/>
      <c r="F174" s="176"/>
      <c r="K174" s="18">
        <v>800</v>
      </c>
    </row>
    <row r="175" spans="1:11" x14ac:dyDescent="0.2">
      <c r="A175" s="140" t="s">
        <v>176</v>
      </c>
      <c r="B175" s="21" t="s">
        <v>165</v>
      </c>
      <c r="C175" s="25" t="s">
        <v>168</v>
      </c>
      <c r="D175" s="33"/>
      <c r="F175" s="46"/>
    </row>
    <row r="176" spans="1:11" x14ac:dyDescent="0.2">
      <c r="A176" s="140"/>
      <c r="B176" s="17"/>
      <c r="C176" s="17" t="s">
        <v>10</v>
      </c>
      <c r="D176" s="3">
        <v>8352</v>
      </c>
      <c r="E176" s="45"/>
      <c r="F176" s="46"/>
    </row>
    <row r="177" spans="1:11" ht="25.5" customHeight="1" x14ac:dyDescent="0.2">
      <c r="A177" s="17">
        <v>1200</v>
      </c>
      <c r="B177" s="17"/>
      <c r="C177" s="17" t="s">
        <v>169</v>
      </c>
      <c r="D177" s="17">
        <v>8352</v>
      </c>
      <c r="E177" s="175"/>
      <c r="F177" s="176"/>
      <c r="K177" s="18">
        <v>5601</v>
      </c>
    </row>
    <row r="178" spans="1:11" ht="25.5" x14ac:dyDescent="0.2">
      <c r="A178" s="140" t="s">
        <v>177</v>
      </c>
      <c r="B178" s="21" t="s">
        <v>165</v>
      </c>
      <c r="C178" s="25" t="s">
        <v>170</v>
      </c>
      <c r="D178" s="33"/>
      <c r="E178" s="45"/>
      <c r="F178" s="46"/>
    </row>
    <row r="179" spans="1:11" x14ac:dyDescent="0.2">
      <c r="A179" s="140"/>
      <c r="B179" s="17"/>
      <c r="C179" s="17" t="s">
        <v>10</v>
      </c>
      <c r="D179" s="3">
        <v>3485</v>
      </c>
      <c r="E179" s="45"/>
      <c r="F179" s="46"/>
    </row>
    <row r="180" spans="1:11" x14ac:dyDescent="0.2">
      <c r="A180" s="17">
        <v>1100</v>
      </c>
      <c r="B180" s="17"/>
      <c r="C180" s="21" t="s">
        <v>164</v>
      </c>
      <c r="D180" s="17">
        <v>925</v>
      </c>
      <c r="E180" s="45"/>
      <c r="F180" s="46"/>
    </row>
    <row r="181" spans="1:11" x14ac:dyDescent="0.2">
      <c r="A181" s="17">
        <v>1200</v>
      </c>
      <c r="B181" s="17"/>
      <c r="C181" s="17" t="s">
        <v>169</v>
      </c>
      <c r="D181" s="17">
        <v>2560</v>
      </c>
      <c r="E181" s="45"/>
      <c r="F181" s="46"/>
    </row>
    <row r="182" spans="1:11" x14ac:dyDescent="0.2">
      <c r="A182" s="140" t="s">
        <v>178</v>
      </c>
      <c r="B182" s="21" t="s">
        <v>165</v>
      </c>
      <c r="C182" s="25" t="s">
        <v>171</v>
      </c>
      <c r="D182" s="33"/>
      <c r="E182" s="45"/>
      <c r="F182" s="46"/>
    </row>
    <row r="183" spans="1:11" x14ac:dyDescent="0.2">
      <c r="A183" s="140"/>
      <c r="B183" s="17"/>
      <c r="C183" s="17" t="s">
        <v>10</v>
      </c>
      <c r="D183" s="3">
        <v>985</v>
      </c>
      <c r="E183" s="45"/>
      <c r="F183" s="46"/>
    </row>
    <row r="184" spans="1:11" x14ac:dyDescent="0.2">
      <c r="A184" s="17">
        <v>1200</v>
      </c>
      <c r="B184" s="17"/>
      <c r="C184" s="17" t="s">
        <v>169</v>
      </c>
      <c r="D184" s="17">
        <v>985</v>
      </c>
      <c r="E184" s="45"/>
      <c r="F184" s="46"/>
    </row>
    <row r="185" spans="1:11" x14ac:dyDescent="0.2">
      <c r="A185" s="140" t="s">
        <v>179</v>
      </c>
      <c r="B185" s="21" t="s">
        <v>165</v>
      </c>
      <c r="C185" s="25" t="s">
        <v>172</v>
      </c>
      <c r="D185" s="17"/>
      <c r="E185" s="45"/>
      <c r="F185" s="46"/>
    </row>
    <row r="186" spans="1:11" x14ac:dyDescent="0.2">
      <c r="A186" s="140"/>
      <c r="B186" s="17"/>
      <c r="C186" s="17" t="s">
        <v>10</v>
      </c>
      <c r="D186" s="3">
        <v>306</v>
      </c>
      <c r="E186" s="45"/>
      <c r="F186" s="46"/>
    </row>
    <row r="187" spans="1:11" x14ac:dyDescent="0.2">
      <c r="A187" s="17">
        <v>1200</v>
      </c>
      <c r="B187" s="17"/>
      <c r="C187" s="17" t="s">
        <v>169</v>
      </c>
      <c r="D187" s="17">
        <v>306</v>
      </c>
      <c r="E187" s="45"/>
      <c r="F187" s="46"/>
    </row>
    <row r="188" spans="1:11" ht="25.5" x14ac:dyDescent="0.2">
      <c r="A188" s="140" t="s">
        <v>180</v>
      </c>
      <c r="B188" s="21" t="s">
        <v>165</v>
      </c>
      <c r="C188" s="25" t="s">
        <v>173</v>
      </c>
      <c r="D188" s="17"/>
      <c r="E188" s="45"/>
      <c r="F188" s="46"/>
    </row>
    <row r="189" spans="1:11" x14ac:dyDescent="0.2">
      <c r="A189" s="140"/>
      <c r="B189" s="17"/>
      <c r="C189" s="17" t="s">
        <v>10</v>
      </c>
      <c r="D189" s="3">
        <v>788</v>
      </c>
      <c r="E189" s="45"/>
      <c r="F189" s="46"/>
    </row>
    <row r="190" spans="1:11" x14ac:dyDescent="0.2">
      <c r="A190" s="17">
        <v>1100</v>
      </c>
      <c r="B190" s="17"/>
      <c r="C190" s="21" t="s">
        <v>164</v>
      </c>
      <c r="D190" s="17">
        <v>788</v>
      </c>
      <c r="E190" s="45"/>
      <c r="F190" s="46"/>
    </row>
    <row r="191" spans="1:11" x14ac:dyDescent="0.2">
      <c r="A191" s="140" t="s">
        <v>181</v>
      </c>
      <c r="B191" s="21" t="s">
        <v>165</v>
      </c>
      <c r="C191" s="25" t="s">
        <v>174</v>
      </c>
      <c r="D191" s="17"/>
      <c r="E191" s="45"/>
      <c r="F191" s="46"/>
    </row>
    <row r="192" spans="1:11" x14ac:dyDescent="0.2">
      <c r="A192" s="140"/>
      <c r="B192" s="17"/>
      <c r="C192" s="17" t="s">
        <v>10</v>
      </c>
      <c r="D192" s="3">
        <v>1517</v>
      </c>
      <c r="E192" s="45"/>
      <c r="F192" s="46"/>
    </row>
    <row r="193" spans="1:6" x14ac:dyDescent="0.2">
      <c r="A193" s="17">
        <v>1100</v>
      </c>
      <c r="B193" s="17"/>
      <c r="C193" s="21" t="s">
        <v>164</v>
      </c>
      <c r="D193" s="17">
        <v>471</v>
      </c>
      <c r="E193" s="45"/>
      <c r="F193" s="46"/>
    </row>
    <row r="194" spans="1:6" x14ac:dyDescent="0.2">
      <c r="A194" s="17">
        <v>1200</v>
      </c>
      <c r="B194" s="17"/>
      <c r="C194" s="17" t="s">
        <v>169</v>
      </c>
      <c r="D194" s="17">
        <v>1046</v>
      </c>
      <c r="E194" s="45"/>
      <c r="F194" s="46"/>
    </row>
    <row r="195" spans="1:6" x14ac:dyDescent="0.2">
      <c r="A195" s="140" t="s">
        <v>93</v>
      </c>
      <c r="B195" s="21" t="s">
        <v>165</v>
      </c>
      <c r="C195" s="25" t="s">
        <v>175</v>
      </c>
      <c r="D195" s="17"/>
      <c r="E195" s="45"/>
      <c r="F195" s="46"/>
    </row>
    <row r="196" spans="1:6" x14ac:dyDescent="0.2">
      <c r="A196" s="140"/>
      <c r="B196" s="17"/>
      <c r="C196" s="17" t="s">
        <v>10</v>
      </c>
      <c r="D196" s="3">
        <v>1698</v>
      </c>
      <c r="E196" s="45"/>
      <c r="F196" s="46"/>
    </row>
    <row r="197" spans="1:6" x14ac:dyDescent="0.2">
      <c r="A197" s="17">
        <v>1200</v>
      </c>
      <c r="B197" s="17"/>
      <c r="C197" s="17" t="s">
        <v>169</v>
      </c>
      <c r="D197" s="17">
        <v>1698</v>
      </c>
      <c r="E197" s="45"/>
      <c r="F197" s="46"/>
    </row>
    <row r="198" spans="1:6" x14ac:dyDescent="0.2">
      <c r="A198" s="140" t="s">
        <v>111</v>
      </c>
      <c r="B198" s="21" t="s">
        <v>165</v>
      </c>
      <c r="C198" s="25" t="s">
        <v>112</v>
      </c>
      <c r="D198" s="33"/>
      <c r="E198" s="45"/>
      <c r="F198" s="46"/>
    </row>
    <row r="199" spans="1:6" x14ac:dyDescent="0.2">
      <c r="A199" s="140"/>
      <c r="B199" s="17"/>
      <c r="C199" s="17" t="s">
        <v>10</v>
      </c>
      <c r="D199" s="33">
        <v>4190</v>
      </c>
      <c r="E199" s="45"/>
      <c r="F199" s="46"/>
    </row>
    <row r="200" spans="1:6" ht="22.5" customHeight="1" x14ac:dyDescent="0.2">
      <c r="A200" s="17">
        <v>2300</v>
      </c>
      <c r="B200" s="17"/>
      <c r="C200" s="21" t="s">
        <v>79</v>
      </c>
      <c r="D200" s="17">
        <v>4190</v>
      </c>
      <c r="E200" s="175"/>
      <c r="F200" s="176"/>
    </row>
    <row r="201" spans="1:6" x14ac:dyDescent="0.2">
      <c r="A201" s="144" t="s">
        <v>125</v>
      </c>
      <c r="B201" s="17" t="s">
        <v>18</v>
      </c>
      <c r="C201" s="25" t="s">
        <v>182</v>
      </c>
      <c r="D201" s="17"/>
      <c r="E201" s="45"/>
      <c r="F201" s="46"/>
    </row>
    <row r="202" spans="1:6" x14ac:dyDescent="0.2">
      <c r="A202" s="140"/>
      <c r="B202" s="17"/>
      <c r="C202" s="17" t="s">
        <v>10</v>
      </c>
      <c r="D202" s="33">
        <f>D203</f>
        <v>3871</v>
      </c>
      <c r="E202" s="45"/>
      <c r="F202" s="46"/>
    </row>
    <row r="203" spans="1:6" x14ac:dyDescent="0.2">
      <c r="A203" s="17">
        <v>5200</v>
      </c>
      <c r="B203" s="17"/>
      <c r="C203" s="21" t="s">
        <v>35</v>
      </c>
      <c r="D203" s="17">
        <v>3871</v>
      </c>
      <c r="E203" s="45"/>
      <c r="F203" s="46"/>
    </row>
    <row r="204" spans="1:6" ht="25.5" x14ac:dyDescent="0.2">
      <c r="A204" s="144" t="s">
        <v>48</v>
      </c>
      <c r="B204" s="24" t="s">
        <v>18</v>
      </c>
      <c r="C204" s="145" t="s">
        <v>188</v>
      </c>
      <c r="D204" s="17"/>
      <c r="E204" s="45"/>
      <c r="F204" s="46"/>
    </row>
    <row r="205" spans="1:6" x14ac:dyDescent="0.2">
      <c r="A205" s="17"/>
      <c r="B205" s="17"/>
      <c r="C205" s="17" t="s">
        <v>10</v>
      </c>
      <c r="D205" s="33">
        <f>D207+D206</f>
        <v>1483</v>
      </c>
      <c r="E205" s="45"/>
      <c r="F205" s="46"/>
    </row>
    <row r="206" spans="1:6" x14ac:dyDescent="0.2">
      <c r="A206" s="74">
        <v>1100</v>
      </c>
      <c r="B206" s="75"/>
      <c r="C206" s="34" t="s">
        <v>51</v>
      </c>
      <c r="D206" s="17">
        <v>1222</v>
      </c>
      <c r="E206" s="45"/>
      <c r="F206" s="46"/>
    </row>
    <row r="207" spans="1:6" x14ac:dyDescent="0.2">
      <c r="A207" s="74">
        <v>1200</v>
      </c>
      <c r="B207" s="75"/>
      <c r="C207" s="34" t="s">
        <v>50</v>
      </c>
      <c r="D207" s="17">
        <v>261</v>
      </c>
      <c r="E207" s="45"/>
      <c r="F207" s="46"/>
    </row>
    <row r="208" spans="1:6" ht="25.5" x14ac:dyDescent="0.2">
      <c r="A208" s="6" t="s">
        <v>53</v>
      </c>
      <c r="B208" s="75" t="s">
        <v>43</v>
      </c>
      <c r="C208" s="38" t="s">
        <v>189</v>
      </c>
      <c r="D208" s="17"/>
      <c r="E208" s="45"/>
      <c r="F208" s="46"/>
    </row>
    <row r="209" spans="1:6" x14ac:dyDescent="0.2">
      <c r="A209" s="74"/>
      <c r="B209" s="75"/>
      <c r="C209" s="34" t="s">
        <v>10</v>
      </c>
      <c r="D209" s="56">
        <f>D210+D211</f>
        <v>3395</v>
      </c>
      <c r="E209" s="45"/>
      <c r="F209" s="46"/>
    </row>
    <row r="210" spans="1:6" x14ac:dyDescent="0.2">
      <c r="A210" s="74">
        <v>1100</v>
      </c>
      <c r="B210" s="75"/>
      <c r="C210" s="34" t="s">
        <v>51</v>
      </c>
      <c r="D210" s="17">
        <v>2736</v>
      </c>
      <c r="E210" s="45"/>
      <c r="F210" s="46"/>
    </row>
    <row r="211" spans="1:6" x14ac:dyDescent="0.2">
      <c r="A211" s="74">
        <v>1200</v>
      </c>
      <c r="B211" s="75"/>
      <c r="C211" s="34" t="s">
        <v>50</v>
      </c>
      <c r="D211" s="17">
        <v>659</v>
      </c>
      <c r="E211" s="45"/>
      <c r="F211" s="46"/>
    </row>
    <row r="212" spans="1:6" ht="17.25" customHeight="1" x14ac:dyDescent="0.2">
      <c r="A212" s="6" t="s">
        <v>191</v>
      </c>
      <c r="B212" s="75" t="s">
        <v>54</v>
      </c>
      <c r="C212" s="38" t="s">
        <v>193</v>
      </c>
      <c r="D212" s="17"/>
      <c r="E212" s="45"/>
      <c r="F212" s="46"/>
    </row>
    <row r="213" spans="1:6" x14ac:dyDescent="0.2">
      <c r="A213" s="74"/>
      <c r="B213" s="75"/>
      <c r="C213" s="34" t="s">
        <v>10</v>
      </c>
      <c r="D213" s="33">
        <f>D214</f>
        <v>2000</v>
      </c>
      <c r="E213" s="45"/>
      <c r="F213" s="46"/>
    </row>
    <row r="214" spans="1:6" x14ac:dyDescent="0.2">
      <c r="A214" s="74">
        <v>5200</v>
      </c>
      <c r="B214" s="75"/>
      <c r="C214" s="34" t="s">
        <v>57</v>
      </c>
      <c r="D214" s="17">
        <v>2000</v>
      </c>
      <c r="E214" s="45"/>
      <c r="F214" s="46"/>
    </row>
    <row r="215" spans="1:6" ht="25.5" x14ac:dyDescent="0.2">
      <c r="A215" s="6" t="s">
        <v>34</v>
      </c>
      <c r="B215" s="75" t="s">
        <v>54</v>
      </c>
      <c r="C215" s="38" t="s">
        <v>198</v>
      </c>
      <c r="D215" s="17"/>
      <c r="E215" s="45"/>
      <c r="F215" s="46"/>
    </row>
    <row r="216" spans="1:6" x14ac:dyDescent="0.2">
      <c r="A216" s="74"/>
      <c r="B216" s="75"/>
      <c r="C216" s="34" t="s">
        <v>10</v>
      </c>
      <c r="D216" s="33">
        <f>D217</f>
        <v>10200</v>
      </c>
      <c r="E216" s="45"/>
      <c r="F216" s="46"/>
    </row>
    <row r="217" spans="1:6" x14ac:dyDescent="0.2">
      <c r="A217" s="74">
        <v>5200</v>
      </c>
      <c r="B217" s="75"/>
      <c r="C217" s="34" t="s">
        <v>35</v>
      </c>
      <c r="D217" s="17">
        <v>10200</v>
      </c>
      <c r="E217" s="45"/>
      <c r="F217" s="46"/>
    </row>
    <row r="218" spans="1:6" ht="25.5" x14ac:dyDescent="0.2">
      <c r="A218" s="6" t="s">
        <v>53</v>
      </c>
      <c r="B218" s="75" t="s">
        <v>54</v>
      </c>
      <c r="C218" s="38" t="s">
        <v>199</v>
      </c>
      <c r="D218" s="17"/>
      <c r="E218" s="45"/>
      <c r="F218" s="46"/>
    </row>
    <row r="219" spans="1:6" x14ac:dyDescent="0.2">
      <c r="A219" s="74"/>
      <c r="B219" s="75"/>
      <c r="C219" s="34" t="s">
        <v>10</v>
      </c>
      <c r="D219" s="33">
        <f>D220</f>
        <v>16500</v>
      </c>
      <c r="E219" s="45"/>
      <c r="F219" s="46"/>
    </row>
    <row r="220" spans="1:6" x14ac:dyDescent="0.2">
      <c r="A220" s="74">
        <v>5200</v>
      </c>
      <c r="B220" s="75"/>
      <c r="C220" s="34" t="s">
        <v>35</v>
      </c>
      <c r="D220" s="17">
        <v>16500</v>
      </c>
      <c r="E220" s="45"/>
      <c r="F220" s="46"/>
    </row>
    <row r="221" spans="1:6" ht="25.5" x14ac:dyDescent="0.2">
      <c r="A221" s="6" t="s">
        <v>129</v>
      </c>
      <c r="B221" s="75" t="s">
        <v>18</v>
      </c>
      <c r="C221" s="38" t="s">
        <v>242</v>
      </c>
      <c r="D221" s="17"/>
      <c r="E221" s="45"/>
      <c r="F221" s="46"/>
    </row>
    <row r="222" spans="1:6" x14ac:dyDescent="0.2">
      <c r="A222" s="74"/>
      <c r="B222" s="75"/>
      <c r="C222" s="34" t="s">
        <v>10</v>
      </c>
      <c r="D222" s="33">
        <f>D223</f>
        <v>3473</v>
      </c>
      <c r="E222" s="45"/>
      <c r="F222" s="46"/>
    </row>
    <row r="223" spans="1:6" x14ac:dyDescent="0.2">
      <c r="A223" s="74">
        <v>2300</v>
      </c>
      <c r="B223" s="75"/>
      <c r="C223" s="34" t="s">
        <v>73</v>
      </c>
      <c r="D223" s="17">
        <v>3473</v>
      </c>
      <c r="E223" s="45"/>
      <c r="F223" s="46"/>
    </row>
    <row r="224" spans="1:6" ht="38.25" x14ac:dyDescent="0.2">
      <c r="A224" s="6" t="s">
        <v>194</v>
      </c>
      <c r="B224" s="137" t="s">
        <v>18</v>
      </c>
      <c r="C224" s="4" t="s">
        <v>249</v>
      </c>
      <c r="D224" s="8"/>
      <c r="E224" s="45"/>
      <c r="F224" s="46"/>
    </row>
    <row r="225" spans="1:6" x14ac:dyDescent="0.2">
      <c r="A225" s="34"/>
      <c r="B225" s="139"/>
      <c r="C225" s="138" t="s">
        <v>10</v>
      </c>
      <c r="D225" s="98">
        <f>SUM(D226:D226)</f>
        <v>2627</v>
      </c>
      <c r="E225" s="45"/>
      <c r="F225" s="46"/>
    </row>
    <row r="226" spans="1:6" x14ac:dyDescent="0.2">
      <c r="A226" s="6">
        <v>6200</v>
      </c>
      <c r="B226" s="137"/>
      <c r="C226" s="9" t="s">
        <v>250</v>
      </c>
      <c r="D226" s="8">
        <v>2627</v>
      </c>
      <c r="E226" s="45"/>
      <c r="F226" s="46"/>
    </row>
    <row r="227" spans="1:6" ht="25.5" x14ac:dyDescent="0.2">
      <c r="A227" s="6" t="s">
        <v>194</v>
      </c>
      <c r="B227" s="137" t="s">
        <v>18</v>
      </c>
      <c r="C227" s="4" t="s">
        <v>246</v>
      </c>
      <c r="D227" s="8"/>
      <c r="E227" s="45"/>
      <c r="F227" s="46"/>
    </row>
    <row r="228" spans="1:6" x14ac:dyDescent="0.2">
      <c r="A228" s="34"/>
      <c r="B228" s="139"/>
      <c r="C228" s="138" t="s">
        <v>10</v>
      </c>
      <c r="D228" s="98">
        <f>SUM(D229)</f>
        <v>38</v>
      </c>
      <c r="E228" s="45"/>
      <c r="F228" s="46"/>
    </row>
    <row r="229" spans="1:6" x14ac:dyDescent="0.2">
      <c r="A229" s="74">
        <v>2300</v>
      </c>
      <c r="B229" s="75"/>
      <c r="C229" s="34" t="s">
        <v>73</v>
      </c>
      <c r="D229" s="96">
        <v>38</v>
      </c>
      <c r="E229" s="45"/>
      <c r="F229" s="46"/>
    </row>
    <row r="230" spans="1:6" ht="25.5" x14ac:dyDescent="0.2">
      <c r="A230" s="6" t="s">
        <v>194</v>
      </c>
      <c r="B230" s="137" t="s">
        <v>18</v>
      </c>
      <c r="C230" s="4" t="s">
        <v>258</v>
      </c>
      <c r="D230" s="8"/>
      <c r="E230" s="45"/>
      <c r="F230" s="46"/>
    </row>
    <row r="231" spans="1:6" x14ac:dyDescent="0.2">
      <c r="A231" s="34"/>
      <c r="B231" s="139"/>
      <c r="C231" s="138" t="s">
        <v>10</v>
      </c>
      <c r="D231" s="98">
        <f>SUM(D232)</f>
        <v>40</v>
      </c>
      <c r="E231" s="45"/>
      <c r="F231" s="46"/>
    </row>
    <row r="232" spans="1:6" x14ac:dyDescent="0.2">
      <c r="A232" s="74">
        <v>2200</v>
      </c>
      <c r="B232" s="75"/>
      <c r="C232" s="34" t="s">
        <v>78</v>
      </c>
      <c r="D232" s="96">
        <v>40</v>
      </c>
      <c r="E232" s="45"/>
      <c r="F232" s="46"/>
    </row>
    <row r="233" spans="1:6" x14ac:dyDescent="0.2">
      <c r="A233" s="6" t="s">
        <v>194</v>
      </c>
      <c r="B233" s="137" t="s">
        <v>18</v>
      </c>
      <c r="C233" s="4" t="s">
        <v>261</v>
      </c>
      <c r="D233" s="8"/>
      <c r="E233" s="45"/>
      <c r="F233" s="46"/>
    </row>
    <row r="234" spans="1:6" x14ac:dyDescent="0.2">
      <c r="A234" s="34"/>
      <c r="B234" s="139"/>
      <c r="C234" s="138" t="s">
        <v>10</v>
      </c>
      <c r="D234" s="98">
        <f>SUM(D235)</f>
        <v>8278</v>
      </c>
      <c r="E234" s="45"/>
      <c r="F234" s="46"/>
    </row>
    <row r="235" spans="1:6" x14ac:dyDescent="0.2">
      <c r="A235" s="74">
        <v>2200</v>
      </c>
      <c r="B235" s="75"/>
      <c r="C235" s="34" t="s">
        <v>78</v>
      </c>
      <c r="D235" s="96">
        <v>8278</v>
      </c>
      <c r="E235" s="45"/>
      <c r="F235" s="46"/>
    </row>
    <row r="236" spans="1:6" ht="25.5" x14ac:dyDescent="0.2">
      <c r="A236" s="6" t="s">
        <v>194</v>
      </c>
      <c r="B236" s="137" t="s">
        <v>18</v>
      </c>
      <c r="C236" s="4" t="s">
        <v>265</v>
      </c>
      <c r="D236" s="8"/>
      <c r="E236" s="45"/>
      <c r="F236" s="46"/>
    </row>
    <row r="237" spans="1:6" x14ac:dyDescent="0.2">
      <c r="A237" s="34"/>
      <c r="B237" s="139"/>
      <c r="C237" s="138" t="s">
        <v>10</v>
      </c>
      <c r="D237" s="98">
        <f>SUM(D238:D240)</f>
        <v>826</v>
      </c>
      <c r="E237" s="45"/>
      <c r="F237" s="46"/>
    </row>
    <row r="238" spans="1:6" x14ac:dyDescent="0.2">
      <c r="A238" s="74">
        <v>2300</v>
      </c>
      <c r="B238" s="75"/>
      <c r="C238" s="34" t="s">
        <v>73</v>
      </c>
      <c r="D238" s="96">
        <v>598</v>
      </c>
      <c r="E238" s="45"/>
      <c r="F238" s="46"/>
    </row>
    <row r="239" spans="1:6" x14ac:dyDescent="0.2">
      <c r="A239" s="17">
        <v>1100</v>
      </c>
      <c r="B239" s="17"/>
      <c r="C239" s="21" t="s">
        <v>51</v>
      </c>
      <c r="D239" s="96">
        <v>184</v>
      </c>
      <c r="E239" s="45"/>
      <c r="F239" s="46"/>
    </row>
    <row r="240" spans="1:6" x14ac:dyDescent="0.2">
      <c r="A240" s="17">
        <v>1200</v>
      </c>
      <c r="B240" s="17"/>
      <c r="C240" s="17" t="s">
        <v>50</v>
      </c>
      <c r="D240" s="96">
        <v>44</v>
      </c>
      <c r="E240" s="45"/>
      <c r="F240" s="46"/>
    </row>
    <row r="241" spans="1:7" x14ac:dyDescent="0.2">
      <c r="A241" s="6" t="s">
        <v>194</v>
      </c>
      <c r="B241" s="137" t="s">
        <v>18</v>
      </c>
      <c r="C241" s="4" t="s">
        <v>266</v>
      </c>
      <c r="D241" s="8"/>
      <c r="E241" s="45"/>
      <c r="F241" s="46"/>
    </row>
    <row r="242" spans="1:7" x14ac:dyDescent="0.2">
      <c r="A242" s="34"/>
      <c r="B242" s="139"/>
      <c r="C242" s="138" t="s">
        <v>10</v>
      </c>
      <c r="D242" s="98">
        <f>SUM(D243)</f>
        <v>100</v>
      </c>
      <c r="E242" s="45"/>
      <c r="F242" s="46"/>
    </row>
    <row r="243" spans="1:7" x14ac:dyDescent="0.2">
      <c r="A243" s="74">
        <v>2300</v>
      </c>
      <c r="B243" s="75"/>
      <c r="C243" s="34" t="s">
        <v>73</v>
      </c>
      <c r="D243" s="96">
        <v>100</v>
      </c>
      <c r="E243" s="45"/>
      <c r="F243" s="46"/>
    </row>
    <row r="244" spans="1:7" x14ac:dyDescent="0.2">
      <c r="A244" s="6" t="s">
        <v>194</v>
      </c>
      <c r="B244" s="137" t="s">
        <v>18</v>
      </c>
      <c r="C244" s="4" t="s">
        <v>267</v>
      </c>
      <c r="D244" s="8"/>
      <c r="E244" s="45"/>
      <c r="F244" s="46"/>
    </row>
    <row r="245" spans="1:7" x14ac:dyDescent="0.2">
      <c r="A245" s="34"/>
      <c r="B245" s="139"/>
      <c r="C245" s="138" t="s">
        <v>10</v>
      </c>
      <c r="D245" s="98">
        <f>SUM(D246)</f>
        <v>288</v>
      </c>
      <c r="E245" s="45"/>
      <c r="F245" s="46"/>
    </row>
    <row r="246" spans="1:7" x14ac:dyDescent="0.2">
      <c r="A246" s="74">
        <v>2200</v>
      </c>
      <c r="B246" s="75"/>
      <c r="C246" s="34" t="s">
        <v>78</v>
      </c>
      <c r="D246" s="96">
        <v>288</v>
      </c>
      <c r="E246" s="45"/>
      <c r="F246" s="46"/>
    </row>
    <row r="247" spans="1:7" x14ac:dyDescent="0.2">
      <c r="A247" s="6" t="s">
        <v>194</v>
      </c>
      <c r="B247" s="137" t="s">
        <v>18</v>
      </c>
      <c r="C247" s="4" t="s">
        <v>255</v>
      </c>
      <c r="D247" s="8"/>
      <c r="E247" s="45"/>
      <c r="F247" s="46"/>
    </row>
    <row r="248" spans="1:7" x14ac:dyDescent="0.2">
      <c r="A248" s="34"/>
      <c r="B248" s="139"/>
      <c r="C248" s="138" t="s">
        <v>10</v>
      </c>
      <c r="D248" s="98">
        <f>SUM(D249:D250)</f>
        <v>379</v>
      </c>
      <c r="E248" s="45"/>
      <c r="F248" s="46"/>
    </row>
    <row r="249" spans="1:7" x14ac:dyDescent="0.2">
      <c r="A249" s="17">
        <v>1100</v>
      </c>
      <c r="B249" s="17"/>
      <c r="C249" s="21" t="s">
        <v>51</v>
      </c>
      <c r="D249" s="96">
        <v>361</v>
      </c>
      <c r="E249" s="45"/>
      <c r="F249" s="46"/>
    </row>
    <row r="250" spans="1:7" x14ac:dyDescent="0.2">
      <c r="A250" s="17">
        <v>1200</v>
      </c>
      <c r="B250" s="17"/>
      <c r="C250" s="17" t="s">
        <v>50</v>
      </c>
      <c r="D250" s="96">
        <v>18</v>
      </c>
      <c r="E250" s="45"/>
      <c r="F250" s="46"/>
    </row>
    <row r="251" spans="1:7" x14ac:dyDescent="0.2">
      <c r="A251" s="6" t="s">
        <v>194</v>
      </c>
      <c r="B251" s="137" t="s">
        <v>18</v>
      </c>
      <c r="C251" s="4" t="s">
        <v>271</v>
      </c>
      <c r="D251" s="8"/>
      <c r="E251" s="45"/>
      <c r="F251" s="46"/>
    </row>
    <row r="252" spans="1:7" x14ac:dyDescent="0.2">
      <c r="A252" s="34"/>
      <c r="B252" s="139"/>
      <c r="C252" s="138" t="s">
        <v>10</v>
      </c>
      <c r="D252" s="98">
        <f>SUM(D253:D256)</f>
        <v>290</v>
      </c>
      <c r="E252" s="45"/>
      <c r="F252" s="46"/>
    </row>
    <row r="253" spans="1:7" x14ac:dyDescent="0.2">
      <c r="A253" s="74">
        <v>2300</v>
      </c>
      <c r="B253" s="75"/>
      <c r="C253" s="34" t="s">
        <v>73</v>
      </c>
      <c r="D253" s="96">
        <v>87</v>
      </c>
      <c r="E253" s="45"/>
      <c r="F253" s="46"/>
    </row>
    <row r="254" spans="1:7" x14ac:dyDescent="0.2">
      <c r="A254" s="17">
        <v>1100</v>
      </c>
      <c r="B254" s="17"/>
      <c r="C254" s="21" t="s">
        <v>51</v>
      </c>
      <c r="D254" s="96">
        <v>57</v>
      </c>
      <c r="E254" s="45"/>
      <c r="F254" s="46"/>
    </row>
    <row r="255" spans="1:7" x14ac:dyDescent="0.2">
      <c r="A255" s="17">
        <v>1200</v>
      </c>
      <c r="B255" s="17"/>
      <c r="C255" s="17" t="s">
        <v>50</v>
      </c>
      <c r="D255" s="96">
        <v>71</v>
      </c>
      <c r="E255" s="132"/>
      <c r="F255" s="46"/>
      <c r="G255" s="46"/>
    </row>
    <row r="256" spans="1:7" x14ac:dyDescent="0.2">
      <c r="A256" s="74">
        <v>2200</v>
      </c>
      <c r="B256" s="75"/>
      <c r="C256" s="34" t="s">
        <v>78</v>
      </c>
      <c r="D256" s="96">
        <v>75</v>
      </c>
      <c r="E256" s="132"/>
      <c r="F256" s="46"/>
      <c r="G256" s="46"/>
    </row>
    <row r="257" spans="1:7" ht="25.5" x14ac:dyDescent="0.2">
      <c r="A257" s="6" t="s">
        <v>34</v>
      </c>
      <c r="B257" s="137" t="s">
        <v>18</v>
      </c>
      <c r="C257" s="38" t="s">
        <v>277</v>
      </c>
      <c r="D257" s="96"/>
      <c r="E257" s="132"/>
      <c r="F257" s="46"/>
      <c r="G257" s="46"/>
    </row>
    <row r="258" spans="1:7" x14ac:dyDescent="0.2">
      <c r="A258" s="74"/>
      <c r="B258" s="75"/>
      <c r="C258" s="34" t="s">
        <v>10</v>
      </c>
      <c r="D258" s="33">
        <f>D259</f>
        <v>4598</v>
      </c>
      <c r="E258" s="132"/>
      <c r="F258" s="46"/>
      <c r="G258" s="46"/>
    </row>
    <row r="259" spans="1:7" ht="20.25" customHeight="1" x14ac:dyDescent="0.2">
      <c r="A259" s="74">
        <v>5200</v>
      </c>
      <c r="B259" s="75"/>
      <c r="C259" s="34" t="s">
        <v>278</v>
      </c>
      <c r="D259" s="17">
        <v>4598</v>
      </c>
      <c r="E259" s="132"/>
      <c r="F259" s="46"/>
      <c r="G259" s="46"/>
    </row>
    <row r="260" spans="1:7" x14ac:dyDescent="0.2">
      <c r="A260" s="37" t="s">
        <v>53</v>
      </c>
      <c r="B260" s="42" t="s">
        <v>279</v>
      </c>
      <c r="C260" s="152" t="s">
        <v>280</v>
      </c>
      <c r="D260" s="42"/>
      <c r="E260" s="153"/>
      <c r="F260" s="46"/>
      <c r="G260" s="46"/>
    </row>
    <row r="261" spans="1:7" x14ac:dyDescent="0.2">
      <c r="A261" s="37"/>
      <c r="B261" s="67"/>
      <c r="C261" s="43" t="s">
        <v>10</v>
      </c>
      <c r="D261" s="33">
        <v>775</v>
      </c>
      <c r="E261" s="153"/>
      <c r="F261" s="46"/>
      <c r="G261" s="46"/>
    </row>
    <row r="262" spans="1:7" x14ac:dyDescent="0.2">
      <c r="A262" s="32">
        <v>2300</v>
      </c>
      <c r="B262" s="36"/>
      <c r="C262" s="36" t="s">
        <v>282</v>
      </c>
      <c r="D262" s="32">
        <v>775</v>
      </c>
      <c r="E262" s="153"/>
      <c r="F262" s="46"/>
      <c r="G262" s="46"/>
    </row>
    <row r="263" spans="1:7" x14ac:dyDescent="0.2">
      <c r="A263" s="37" t="s">
        <v>53</v>
      </c>
      <c r="B263" s="42" t="s">
        <v>43</v>
      </c>
      <c r="C263" s="152" t="s">
        <v>280</v>
      </c>
      <c r="D263" s="42"/>
      <c r="E263" s="153"/>
      <c r="F263" s="46"/>
      <c r="G263" s="46"/>
    </row>
    <row r="264" spans="1:7" x14ac:dyDescent="0.2">
      <c r="A264" s="37"/>
      <c r="B264" s="67"/>
      <c r="C264" s="43" t="s">
        <v>10</v>
      </c>
      <c r="D264" s="33">
        <v>1266</v>
      </c>
      <c r="E264" s="153"/>
      <c r="F264" s="46"/>
      <c r="G264" s="46"/>
    </row>
    <row r="265" spans="1:7" x14ac:dyDescent="0.2">
      <c r="A265" s="32">
        <v>2300</v>
      </c>
      <c r="B265" s="36"/>
      <c r="C265" s="36" t="s">
        <v>282</v>
      </c>
      <c r="D265" s="32">
        <v>1266</v>
      </c>
      <c r="E265" s="153"/>
      <c r="F265" s="46"/>
      <c r="G265" s="46"/>
    </row>
    <row r="266" spans="1:7" x14ac:dyDescent="0.2">
      <c r="A266" s="37" t="s">
        <v>53</v>
      </c>
      <c r="B266" s="42" t="s">
        <v>283</v>
      </c>
      <c r="C266" s="152" t="s">
        <v>280</v>
      </c>
      <c r="D266" s="42"/>
      <c r="E266" s="153"/>
      <c r="F266" s="46"/>
      <c r="G266" s="46"/>
    </row>
    <row r="267" spans="1:7" x14ac:dyDescent="0.2">
      <c r="A267" s="37"/>
      <c r="B267" s="67"/>
      <c r="C267" s="43" t="s">
        <v>10</v>
      </c>
      <c r="D267" s="33">
        <v>1510</v>
      </c>
      <c r="E267" s="153"/>
      <c r="F267" s="46"/>
      <c r="G267" s="46"/>
    </row>
    <row r="268" spans="1:7" x14ac:dyDescent="0.2">
      <c r="A268" s="32">
        <v>2300</v>
      </c>
      <c r="B268" s="36"/>
      <c r="C268" s="36" t="s">
        <v>282</v>
      </c>
      <c r="D268" s="32">
        <v>1510</v>
      </c>
      <c r="E268" s="153"/>
      <c r="F268" s="46"/>
      <c r="G268" s="46"/>
    </row>
    <row r="269" spans="1:7" x14ac:dyDescent="0.2">
      <c r="A269" s="37" t="s">
        <v>53</v>
      </c>
      <c r="B269" s="42" t="s">
        <v>86</v>
      </c>
      <c r="C269" s="152" t="s">
        <v>280</v>
      </c>
      <c r="D269" s="42"/>
      <c r="E269" s="153"/>
      <c r="F269" s="46"/>
      <c r="G269" s="46"/>
    </row>
    <row r="270" spans="1:7" x14ac:dyDescent="0.2">
      <c r="A270" s="37"/>
      <c r="B270" s="67"/>
      <c r="C270" s="43" t="s">
        <v>10</v>
      </c>
      <c r="D270" s="33">
        <v>697</v>
      </c>
      <c r="E270" s="153"/>
      <c r="F270" s="46"/>
      <c r="G270" s="46"/>
    </row>
    <row r="271" spans="1:7" x14ac:dyDescent="0.2">
      <c r="A271" s="32">
        <v>2300</v>
      </c>
      <c r="B271" s="36"/>
      <c r="C271" s="36" t="s">
        <v>282</v>
      </c>
      <c r="D271" s="32">
        <v>697</v>
      </c>
      <c r="E271" s="153"/>
      <c r="F271" s="46"/>
      <c r="G271" s="46"/>
    </row>
    <row r="272" spans="1:7" x14ac:dyDescent="0.2">
      <c r="A272" s="37" t="s">
        <v>53</v>
      </c>
      <c r="B272" s="42" t="s">
        <v>137</v>
      </c>
      <c r="C272" s="152" t="s">
        <v>280</v>
      </c>
      <c r="D272" s="42"/>
      <c r="E272" s="153"/>
      <c r="F272" s="46"/>
      <c r="G272" s="46"/>
    </row>
    <row r="273" spans="1:7" x14ac:dyDescent="0.2">
      <c r="A273" s="37"/>
      <c r="B273" s="67"/>
      <c r="C273" s="43" t="s">
        <v>10</v>
      </c>
      <c r="D273" s="33">
        <v>2071</v>
      </c>
      <c r="E273" s="153"/>
      <c r="F273" s="46"/>
      <c r="G273" s="46"/>
    </row>
    <row r="274" spans="1:7" x14ac:dyDescent="0.2">
      <c r="A274" s="32">
        <v>2300</v>
      </c>
      <c r="B274" s="36"/>
      <c r="C274" s="36" t="s">
        <v>282</v>
      </c>
      <c r="D274" s="32">
        <v>2071</v>
      </c>
      <c r="E274" s="153"/>
      <c r="F274" s="46"/>
      <c r="G274" s="46"/>
    </row>
    <row r="275" spans="1:7" x14ac:dyDescent="0.2">
      <c r="A275" s="37" t="s">
        <v>53</v>
      </c>
      <c r="B275" s="42" t="s">
        <v>38</v>
      </c>
      <c r="C275" s="152" t="s">
        <v>284</v>
      </c>
      <c r="D275" s="42"/>
      <c r="E275" s="153"/>
      <c r="F275" s="46"/>
      <c r="G275" s="46"/>
    </row>
    <row r="276" spans="1:7" x14ac:dyDescent="0.2">
      <c r="A276" s="37"/>
      <c r="B276" s="67"/>
      <c r="C276" s="43" t="s">
        <v>10</v>
      </c>
      <c r="D276" s="33">
        <v>553</v>
      </c>
      <c r="E276" s="153"/>
      <c r="F276" s="46"/>
      <c r="G276" s="46"/>
    </row>
    <row r="277" spans="1:7" x14ac:dyDescent="0.2">
      <c r="A277" s="32">
        <v>2300</v>
      </c>
      <c r="B277" s="36"/>
      <c r="C277" s="36" t="s">
        <v>282</v>
      </c>
      <c r="D277" s="32">
        <v>553</v>
      </c>
      <c r="E277" s="153"/>
      <c r="F277" s="46"/>
      <c r="G277" s="46"/>
    </row>
    <row r="278" spans="1:7" x14ac:dyDescent="0.2">
      <c r="A278" s="37" t="s">
        <v>53</v>
      </c>
      <c r="B278" s="42" t="s">
        <v>285</v>
      </c>
      <c r="C278" s="152" t="s">
        <v>280</v>
      </c>
      <c r="D278" s="42"/>
      <c r="E278" s="153"/>
      <c r="F278" s="46"/>
      <c r="G278" s="46"/>
    </row>
    <row r="279" spans="1:7" x14ac:dyDescent="0.2">
      <c r="A279" s="37"/>
      <c r="B279" s="67"/>
      <c r="C279" s="43" t="s">
        <v>10</v>
      </c>
      <c r="D279" s="33">
        <v>953</v>
      </c>
      <c r="E279" s="153"/>
      <c r="F279" s="46"/>
      <c r="G279" s="46"/>
    </row>
    <row r="280" spans="1:7" x14ac:dyDescent="0.2">
      <c r="A280" s="32">
        <v>2300</v>
      </c>
      <c r="B280" s="36"/>
      <c r="C280" s="36" t="s">
        <v>282</v>
      </c>
      <c r="D280" s="32">
        <v>953</v>
      </c>
      <c r="E280" s="153"/>
      <c r="F280" s="46"/>
      <c r="G280" s="46"/>
    </row>
    <row r="281" spans="1:7" x14ac:dyDescent="0.2">
      <c r="A281" s="37" t="s">
        <v>53</v>
      </c>
      <c r="B281" s="42" t="s">
        <v>157</v>
      </c>
      <c r="C281" s="152" t="s">
        <v>280</v>
      </c>
      <c r="D281" s="42"/>
      <c r="E281" s="153"/>
      <c r="F281" s="46"/>
      <c r="G281" s="46"/>
    </row>
    <row r="282" spans="1:7" x14ac:dyDescent="0.2">
      <c r="A282" s="37"/>
      <c r="B282" s="67"/>
      <c r="C282" s="43" t="s">
        <v>10</v>
      </c>
      <c r="D282" s="33">
        <v>1187</v>
      </c>
      <c r="E282" s="153"/>
      <c r="F282" s="46"/>
      <c r="G282" s="46"/>
    </row>
    <row r="283" spans="1:7" x14ac:dyDescent="0.2">
      <c r="A283" s="32">
        <v>2300</v>
      </c>
      <c r="B283" s="36"/>
      <c r="C283" s="36" t="s">
        <v>282</v>
      </c>
      <c r="D283" s="32">
        <v>1187</v>
      </c>
      <c r="E283" s="153"/>
      <c r="F283" s="46"/>
      <c r="G283" s="46"/>
    </row>
    <row r="284" spans="1:7" x14ac:dyDescent="0.2">
      <c r="A284" s="37" t="s">
        <v>53</v>
      </c>
      <c r="B284" s="42" t="s">
        <v>165</v>
      </c>
      <c r="C284" s="152" t="s">
        <v>286</v>
      </c>
      <c r="D284" s="42"/>
      <c r="E284" s="153"/>
      <c r="F284" s="46"/>
      <c r="G284" s="46"/>
    </row>
    <row r="285" spans="1:7" x14ac:dyDescent="0.2">
      <c r="A285" s="37"/>
      <c r="B285" s="67"/>
      <c r="C285" s="43" t="s">
        <v>10</v>
      </c>
      <c r="D285" s="33">
        <v>329</v>
      </c>
      <c r="E285" s="153"/>
      <c r="F285" s="46"/>
      <c r="G285" s="46"/>
    </row>
    <row r="286" spans="1:7" x14ac:dyDescent="0.2">
      <c r="A286" s="32">
        <v>2300</v>
      </c>
      <c r="B286" s="36"/>
      <c r="C286" s="36" t="s">
        <v>282</v>
      </c>
      <c r="D286" s="32">
        <v>329</v>
      </c>
      <c r="E286" s="153"/>
      <c r="F286" s="46"/>
      <c r="G286" s="46"/>
    </row>
    <row r="287" spans="1:7" x14ac:dyDescent="0.2">
      <c r="A287" s="37" t="s">
        <v>53</v>
      </c>
      <c r="B287" s="42" t="s">
        <v>97</v>
      </c>
      <c r="C287" s="152" t="s">
        <v>284</v>
      </c>
      <c r="D287" s="42"/>
      <c r="E287" s="153"/>
      <c r="F287" s="46"/>
      <c r="G287" s="46"/>
    </row>
    <row r="288" spans="1:7" x14ac:dyDescent="0.2">
      <c r="A288" s="37"/>
      <c r="B288" s="67"/>
      <c r="C288" s="43" t="s">
        <v>10</v>
      </c>
      <c r="D288" s="33">
        <v>700</v>
      </c>
      <c r="E288" s="153"/>
      <c r="F288" s="46"/>
      <c r="G288" s="46"/>
    </row>
    <row r="289" spans="1:7" x14ac:dyDescent="0.2">
      <c r="A289" s="32">
        <v>2300</v>
      </c>
      <c r="B289" s="36"/>
      <c r="C289" s="36" t="s">
        <v>282</v>
      </c>
      <c r="D289" s="32">
        <v>700</v>
      </c>
      <c r="E289" s="153"/>
      <c r="F289" s="46"/>
      <c r="G289" s="46"/>
    </row>
    <row r="290" spans="1:7" x14ac:dyDescent="0.2">
      <c r="A290" s="37" t="s">
        <v>53</v>
      </c>
      <c r="B290" s="42" t="s">
        <v>287</v>
      </c>
      <c r="C290" s="152" t="s">
        <v>284</v>
      </c>
      <c r="D290" s="42"/>
      <c r="E290" s="153"/>
      <c r="F290" s="46"/>
      <c r="G290" s="46"/>
    </row>
    <row r="291" spans="1:7" x14ac:dyDescent="0.2">
      <c r="A291" s="37"/>
      <c r="B291" s="67"/>
      <c r="C291" s="43" t="s">
        <v>10</v>
      </c>
      <c r="D291" s="33">
        <v>523</v>
      </c>
      <c r="E291" s="153"/>
      <c r="F291" s="46"/>
      <c r="G291" s="46"/>
    </row>
    <row r="292" spans="1:7" x14ac:dyDescent="0.2">
      <c r="A292" s="32">
        <v>2300</v>
      </c>
      <c r="B292" s="36"/>
      <c r="C292" s="36" t="s">
        <v>282</v>
      </c>
      <c r="D292" s="32">
        <v>523</v>
      </c>
      <c r="E292" s="153"/>
      <c r="F292" s="46"/>
      <c r="G292" s="46"/>
    </row>
    <row r="293" spans="1:7" x14ac:dyDescent="0.2">
      <c r="A293" s="37" t="s">
        <v>53</v>
      </c>
      <c r="B293" s="42" t="s">
        <v>288</v>
      </c>
      <c r="C293" s="152" t="s">
        <v>280</v>
      </c>
      <c r="D293" s="42"/>
      <c r="E293" s="153"/>
      <c r="F293" s="46"/>
      <c r="G293" s="46"/>
    </row>
    <row r="294" spans="1:7" x14ac:dyDescent="0.2">
      <c r="A294" s="37"/>
      <c r="B294" s="67"/>
      <c r="C294" s="43" t="s">
        <v>10</v>
      </c>
      <c r="D294" s="33">
        <v>1736</v>
      </c>
      <c r="E294" s="153"/>
      <c r="F294" s="46"/>
      <c r="G294" s="46"/>
    </row>
    <row r="295" spans="1:7" x14ac:dyDescent="0.2">
      <c r="A295" s="32">
        <v>2300</v>
      </c>
      <c r="B295" s="36"/>
      <c r="C295" s="36" t="s">
        <v>282</v>
      </c>
      <c r="D295" s="32">
        <v>1736</v>
      </c>
      <c r="E295" s="153"/>
      <c r="F295" s="46"/>
      <c r="G295" s="46"/>
    </row>
    <row r="296" spans="1:7" x14ac:dyDescent="0.2">
      <c r="A296" s="37" t="s">
        <v>53</v>
      </c>
      <c r="B296" s="42" t="s">
        <v>107</v>
      </c>
      <c r="C296" s="152" t="s">
        <v>284</v>
      </c>
      <c r="D296" s="42"/>
      <c r="E296" s="153"/>
      <c r="F296" s="46"/>
      <c r="G296" s="46"/>
    </row>
    <row r="297" spans="1:7" x14ac:dyDescent="0.2">
      <c r="A297" s="37"/>
      <c r="B297" s="67"/>
      <c r="C297" s="43" t="s">
        <v>10</v>
      </c>
      <c r="D297" s="33">
        <v>599</v>
      </c>
      <c r="E297" s="153"/>
      <c r="F297" s="46"/>
      <c r="G297" s="46"/>
    </row>
    <row r="298" spans="1:7" x14ac:dyDescent="0.2">
      <c r="A298" s="32">
        <v>2300</v>
      </c>
      <c r="B298" s="36"/>
      <c r="C298" s="36" t="s">
        <v>282</v>
      </c>
      <c r="D298" s="32">
        <v>599</v>
      </c>
      <c r="E298" s="153"/>
      <c r="F298" s="46"/>
      <c r="G298" s="46"/>
    </row>
    <row r="299" spans="1:7" x14ac:dyDescent="0.2">
      <c r="A299" s="37" t="s">
        <v>53</v>
      </c>
      <c r="B299" s="42" t="s">
        <v>54</v>
      </c>
      <c r="C299" s="152" t="s">
        <v>59</v>
      </c>
      <c r="D299" s="42"/>
      <c r="E299" s="153"/>
      <c r="F299" s="46"/>
      <c r="G299" s="46"/>
    </row>
    <row r="300" spans="1:7" x14ac:dyDescent="0.2">
      <c r="A300" s="154"/>
      <c r="B300" s="36"/>
      <c r="C300" s="43" t="s">
        <v>10</v>
      </c>
      <c r="D300" s="33">
        <v>6346</v>
      </c>
      <c r="E300" s="153"/>
      <c r="F300" s="46"/>
      <c r="G300" s="46"/>
    </row>
    <row r="301" spans="1:7" x14ac:dyDescent="0.2">
      <c r="A301" s="32">
        <v>2300</v>
      </c>
      <c r="B301" s="36"/>
      <c r="C301" s="36" t="s">
        <v>282</v>
      </c>
      <c r="D301" s="32">
        <v>6346</v>
      </c>
      <c r="E301" s="153"/>
      <c r="F301" s="46"/>
      <c r="G301" s="46"/>
    </row>
    <row r="302" spans="1:7" x14ac:dyDescent="0.2">
      <c r="A302" s="37" t="s">
        <v>53</v>
      </c>
      <c r="B302" s="42" t="s">
        <v>54</v>
      </c>
      <c r="C302" s="155" t="s">
        <v>56</v>
      </c>
      <c r="D302" s="42"/>
      <c r="E302" s="153"/>
      <c r="F302" s="46"/>
      <c r="G302" s="46"/>
    </row>
    <row r="303" spans="1:7" x14ac:dyDescent="0.2">
      <c r="A303" s="154"/>
      <c r="B303" s="36"/>
      <c r="C303" s="43" t="s">
        <v>10</v>
      </c>
      <c r="D303" s="33">
        <v>5185</v>
      </c>
      <c r="E303" s="153"/>
      <c r="F303" s="46"/>
      <c r="G303" s="46"/>
    </row>
    <row r="304" spans="1:7" x14ac:dyDescent="0.2">
      <c r="A304" s="32">
        <v>2300</v>
      </c>
      <c r="B304" s="36"/>
      <c r="C304" s="36" t="s">
        <v>282</v>
      </c>
      <c r="D304" s="42">
        <v>5185</v>
      </c>
      <c r="E304" s="153"/>
      <c r="F304" s="46"/>
      <c r="G304" s="46"/>
    </row>
    <row r="305" spans="1:7" x14ac:dyDescent="0.2">
      <c r="A305" s="37" t="s">
        <v>53</v>
      </c>
      <c r="B305" s="42" t="s">
        <v>54</v>
      </c>
      <c r="C305" s="152" t="s">
        <v>289</v>
      </c>
      <c r="D305" s="42"/>
      <c r="E305" s="156"/>
      <c r="F305" s="46"/>
      <c r="G305" s="46"/>
    </row>
    <row r="306" spans="1:7" x14ac:dyDescent="0.2">
      <c r="A306" s="154"/>
      <c r="B306" s="36"/>
      <c r="C306" s="43" t="s">
        <v>10</v>
      </c>
      <c r="D306" s="33">
        <v>2463</v>
      </c>
      <c r="E306" s="153"/>
      <c r="F306" s="46"/>
      <c r="G306" s="46"/>
    </row>
    <row r="307" spans="1:7" x14ac:dyDescent="0.2">
      <c r="A307" s="32">
        <v>2300</v>
      </c>
      <c r="B307" s="36"/>
      <c r="C307" s="36" t="s">
        <v>282</v>
      </c>
      <c r="D307" s="32">
        <v>2463</v>
      </c>
      <c r="E307" s="156"/>
      <c r="F307" s="46"/>
      <c r="G307" s="46"/>
    </row>
    <row r="308" spans="1:7" ht="25.5" x14ac:dyDescent="0.2">
      <c r="A308" s="159" t="s">
        <v>191</v>
      </c>
      <c r="B308" s="42" t="s">
        <v>54</v>
      </c>
      <c r="C308" s="148" t="s">
        <v>302</v>
      </c>
      <c r="D308" s="32"/>
      <c r="E308" s="156"/>
      <c r="F308" s="46"/>
      <c r="G308" s="46"/>
    </row>
    <row r="309" spans="1:7" x14ac:dyDescent="0.2">
      <c r="A309" s="32"/>
      <c r="B309" s="36"/>
      <c r="C309" s="43" t="s">
        <v>10</v>
      </c>
      <c r="D309" s="160">
        <f>D310</f>
        <v>3050</v>
      </c>
      <c r="E309" s="156"/>
      <c r="F309" s="46"/>
      <c r="G309" s="46"/>
    </row>
    <row r="310" spans="1:7" x14ac:dyDescent="0.2">
      <c r="A310" s="32">
        <v>5200</v>
      </c>
      <c r="B310" s="36"/>
      <c r="C310" s="36" t="s">
        <v>57</v>
      </c>
      <c r="D310" s="32">
        <v>3050</v>
      </c>
      <c r="E310" s="156"/>
      <c r="F310" s="46"/>
      <c r="G310" s="46"/>
    </row>
    <row r="311" spans="1:7" x14ac:dyDescent="0.2">
      <c r="A311" s="37" t="s">
        <v>53</v>
      </c>
      <c r="B311" s="42" t="s">
        <v>54</v>
      </c>
      <c r="C311" s="155" t="s">
        <v>56</v>
      </c>
      <c r="D311" s="42"/>
      <c r="E311" s="156"/>
      <c r="F311" s="46"/>
      <c r="G311" s="46"/>
    </row>
    <row r="312" spans="1:7" x14ac:dyDescent="0.2">
      <c r="A312" s="154"/>
      <c r="B312" s="36"/>
      <c r="C312" s="43" t="s">
        <v>10</v>
      </c>
      <c r="D312" s="33">
        <f>D313</f>
        <v>1800</v>
      </c>
      <c r="E312" s="156"/>
      <c r="F312" s="46"/>
      <c r="G312" s="46"/>
    </row>
    <row r="313" spans="1:7" x14ac:dyDescent="0.2">
      <c r="A313" s="32">
        <v>5200</v>
      </c>
      <c r="B313" s="36"/>
      <c r="C313" s="36" t="s">
        <v>57</v>
      </c>
      <c r="D313" s="42">
        <v>1800</v>
      </c>
      <c r="E313" s="156"/>
      <c r="F313" s="46"/>
      <c r="G313" s="46"/>
    </row>
    <row r="314" spans="1:7" ht="25.5" x14ac:dyDescent="0.2">
      <c r="A314" s="100" t="s">
        <v>68</v>
      </c>
      <c r="B314" s="9" t="s">
        <v>157</v>
      </c>
      <c r="C314" s="4" t="s">
        <v>305</v>
      </c>
      <c r="D314" s="8"/>
      <c r="E314" s="156"/>
      <c r="F314" s="46"/>
      <c r="G314" s="46"/>
    </row>
    <row r="315" spans="1:7" x14ac:dyDescent="0.2">
      <c r="A315" s="8"/>
      <c r="B315" s="9"/>
      <c r="C315" s="9" t="s">
        <v>10</v>
      </c>
      <c r="D315" s="87">
        <f>D316</f>
        <v>69450</v>
      </c>
      <c r="E315" s="156"/>
      <c r="F315" s="46"/>
      <c r="G315" s="46"/>
    </row>
    <row r="316" spans="1:7" x14ac:dyDescent="0.2">
      <c r="A316" s="32">
        <v>5200</v>
      </c>
      <c r="B316" s="36"/>
      <c r="C316" s="161" t="s">
        <v>304</v>
      </c>
      <c r="D316" s="42">
        <v>69450</v>
      </c>
      <c r="E316" s="156"/>
      <c r="F316" s="46"/>
      <c r="G316" s="46"/>
    </row>
    <row r="317" spans="1:7" ht="28.5" customHeight="1" x14ac:dyDescent="0.2">
      <c r="A317" s="6" t="s">
        <v>71</v>
      </c>
      <c r="B317" s="17" t="s">
        <v>18</v>
      </c>
      <c r="C317" s="25" t="s">
        <v>306</v>
      </c>
      <c r="D317" s="42"/>
      <c r="E317" s="156"/>
      <c r="F317" s="46"/>
      <c r="G317" s="46"/>
    </row>
    <row r="318" spans="1:7" x14ac:dyDescent="0.2">
      <c r="A318" s="74"/>
      <c r="B318" s="9"/>
      <c r="C318" s="21" t="s">
        <v>10</v>
      </c>
      <c r="D318" s="78">
        <f>D319</f>
        <v>71148</v>
      </c>
      <c r="E318" s="156"/>
      <c r="F318" s="46"/>
      <c r="G318" s="46"/>
    </row>
    <row r="319" spans="1:7" x14ac:dyDescent="0.2">
      <c r="A319" s="32">
        <v>5200</v>
      </c>
      <c r="B319" s="36"/>
      <c r="C319" s="161" t="s">
        <v>304</v>
      </c>
      <c r="D319" s="42">
        <v>71148</v>
      </c>
      <c r="E319" s="156"/>
      <c r="F319" s="46"/>
      <c r="G319" s="46"/>
    </row>
    <row r="320" spans="1:7" x14ac:dyDescent="0.2">
      <c r="A320" s="6" t="s">
        <v>140</v>
      </c>
      <c r="B320" s="9" t="s">
        <v>308</v>
      </c>
      <c r="C320" s="25" t="s">
        <v>315</v>
      </c>
      <c r="D320" s="32"/>
      <c r="E320" s="156"/>
      <c r="F320" s="46"/>
      <c r="G320" s="46"/>
    </row>
    <row r="321" spans="1:7" x14ac:dyDescent="0.2">
      <c r="A321" s="74"/>
      <c r="B321" s="9"/>
      <c r="C321" s="21" t="s">
        <v>10</v>
      </c>
      <c r="D321" s="160">
        <f>D322+D323</f>
        <v>18682</v>
      </c>
      <c r="E321" s="156"/>
      <c r="F321" s="46"/>
      <c r="G321" s="46"/>
    </row>
    <row r="322" spans="1:7" x14ac:dyDescent="0.2">
      <c r="A322" s="32">
        <v>5200</v>
      </c>
      <c r="B322" s="36"/>
      <c r="C322" s="161" t="s">
        <v>304</v>
      </c>
      <c r="D322" s="32">
        <v>14802</v>
      </c>
      <c r="E322" s="156"/>
      <c r="F322" s="121"/>
      <c r="G322" s="46"/>
    </row>
    <row r="323" spans="1:7" x14ac:dyDescent="0.2">
      <c r="A323" s="32">
        <v>2300</v>
      </c>
      <c r="B323" s="36"/>
      <c r="C323" s="36" t="s">
        <v>316</v>
      </c>
      <c r="D323" s="32">
        <v>3880</v>
      </c>
      <c r="E323" s="156"/>
      <c r="F323" s="121"/>
      <c r="G323" s="46"/>
    </row>
    <row r="324" spans="1:7" ht="25.5" x14ac:dyDescent="0.2">
      <c r="A324" s="6" t="s">
        <v>34</v>
      </c>
      <c r="B324" s="9" t="s">
        <v>308</v>
      </c>
      <c r="C324" s="25" t="s">
        <v>317</v>
      </c>
      <c r="D324" s="32"/>
      <c r="E324" s="156"/>
      <c r="F324" s="121"/>
      <c r="G324" s="46"/>
    </row>
    <row r="325" spans="1:7" x14ac:dyDescent="0.2">
      <c r="A325" s="74"/>
      <c r="B325" s="9"/>
      <c r="C325" s="21" t="s">
        <v>10</v>
      </c>
      <c r="D325" s="160">
        <f>D326</f>
        <v>73</v>
      </c>
      <c r="E325" s="156"/>
      <c r="F325" s="121"/>
      <c r="G325" s="46"/>
    </row>
    <row r="326" spans="1:7" x14ac:dyDescent="0.2">
      <c r="A326" s="74">
        <v>2200</v>
      </c>
      <c r="B326" s="75"/>
      <c r="C326" s="34" t="s">
        <v>78</v>
      </c>
      <c r="D326" s="32">
        <v>73</v>
      </c>
      <c r="E326" s="156"/>
      <c r="F326" s="121"/>
      <c r="G326" s="46"/>
    </row>
    <row r="327" spans="1:7" ht="25.5" x14ac:dyDescent="0.2">
      <c r="A327" s="6" t="s">
        <v>34</v>
      </c>
      <c r="B327" s="9" t="s">
        <v>308</v>
      </c>
      <c r="C327" s="25" t="s">
        <v>318</v>
      </c>
      <c r="D327" s="32"/>
      <c r="E327" s="156"/>
      <c r="F327" s="121"/>
      <c r="G327" s="46"/>
    </row>
    <row r="328" spans="1:7" x14ac:dyDescent="0.2">
      <c r="A328" s="74"/>
      <c r="B328" s="9"/>
      <c r="C328" s="21" t="s">
        <v>10</v>
      </c>
      <c r="D328" s="160">
        <f>D329</f>
        <v>83</v>
      </c>
      <c r="E328" s="156"/>
      <c r="F328" s="121"/>
      <c r="G328" s="46"/>
    </row>
    <row r="329" spans="1:7" x14ac:dyDescent="0.2">
      <c r="A329" s="74">
        <v>2200</v>
      </c>
      <c r="B329" s="75"/>
      <c r="C329" s="34" t="s">
        <v>78</v>
      </c>
      <c r="D329" s="32">
        <v>83</v>
      </c>
      <c r="E329" s="156"/>
      <c r="F329" s="121"/>
      <c r="G329" s="46"/>
    </row>
    <row r="330" spans="1:7" ht="25.5" x14ac:dyDescent="0.2">
      <c r="A330" s="6" t="s">
        <v>34</v>
      </c>
      <c r="B330" s="9" t="s">
        <v>38</v>
      </c>
      <c r="C330" s="25" t="s">
        <v>318</v>
      </c>
      <c r="D330" s="32"/>
      <c r="E330" s="156"/>
      <c r="F330" s="121"/>
      <c r="G330" s="46"/>
    </row>
    <row r="331" spans="1:7" x14ac:dyDescent="0.2">
      <c r="A331" s="74"/>
      <c r="B331" s="9"/>
      <c r="C331" s="21" t="s">
        <v>10</v>
      </c>
      <c r="D331" s="160">
        <f>D332</f>
        <v>42</v>
      </c>
      <c r="E331" s="156"/>
      <c r="F331" s="121"/>
      <c r="G331" s="46"/>
    </row>
    <row r="332" spans="1:7" x14ac:dyDescent="0.2">
      <c r="A332" s="74">
        <v>2200</v>
      </c>
      <c r="B332" s="75"/>
      <c r="C332" s="34" t="s">
        <v>78</v>
      </c>
      <c r="D332" s="32">
        <v>42</v>
      </c>
      <c r="E332" s="156"/>
      <c r="F332" s="121"/>
      <c r="G332" s="46"/>
    </row>
    <row r="333" spans="1:7" x14ac:dyDescent="0.2">
      <c r="A333" s="6" t="s">
        <v>34</v>
      </c>
      <c r="B333" s="9" t="s">
        <v>308</v>
      </c>
      <c r="C333" s="25" t="s">
        <v>320</v>
      </c>
      <c r="D333" s="32"/>
      <c r="E333" s="156"/>
      <c r="F333" s="121"/>
      <c r="G333" s="46"/>
    </row>
    <row r="334" spans="1:7" x14ac:dyDescent="0.2">
      <c r="A334" s="74"/>
      <c r="B334" s="9"/>
      <c r="C334" s="21" t="s">
        <v>10</v>
      </c>
      <c r="D334" s="160">
        <f>D335</f>
        <v>282</v>
      </c>
      <c r="E334" s="156"/>
      <c r="F334" s="46"/>
      <c r="G334" s="46"/>
    </row>
    <row r="335" spans="1:7" x14ac:dyDescent="0.2">
      <c r="A335" s="74">
        <v>2200</v>
      </c>
      <c r="B335" s="75"/>
      <c r="C335" s="34" t="s">
        <v>78</v>
      </c>
      <c r="D335" s="32">
        <v>282</v>
      </c>
      <c r="E335" s="156"/>
      <c r="F335" s="46"/>
      <c r="G335" s="46"/>
    </row>
    <row r="336" spans="1:7" x14ac:dyDescent="0.2">
      <c r="A336" s="6" t="s">
        <v>34</v>
      </c>
      <c r="B336" s="9" t="s">
        <v>308</v>
      </c>
      <c r="C336" s="38" t="s">
        <v>321</v>
      </c>
      <c r="D336" s="32"/>
      <c r="E336" s="156"/>
      <c r="F336" s="46"/>
      <c r="G336" s="46"/>
    </row>
    <row r="337" spans="1:7" x14ac:dyDescent="0.2">
      <c r="A337" s="74"/>
      <c r="B337" s="75"/>
      <c r="C337" s="21" t="s">
        <v>10</v>
      </c>
      <c r="D337" s="160">
        <f>SUM(D338:D340)</f>
        <v>6200</v>
      </c>
      <c r="E337" s="156"/>
      <c r="F337" s="46"/>
      <c r="G337" s="46"/>
    </row>
    <row r="338" spans="1:7" x14ac:dyDescent="0.2">
      <c r="A338" s="74">
        <v>2100</v>
      </c>
      <c r="B338" s="75"/>
      <c r="C338" s="21" t="s">
        <v>323</v>
      </c>
      <c r="D338" s="32">
        <v>12</v>
      </c>
      <c r="E338" s="156"/>
      <c r="F338" s="46"/>
      <c r="G338" s="46"/>
    </row>
    <row r="339" spans="1:7" x14ac:dyDescent="0.2">
      <c r="A339" s="74">
        <v>2200</v>
      </c>
      <c r="B339" s="75"/>
      <c r="C339" s="21" t="s">
        <v>78</v>
      </c>
      <c r="D339" s="32">
        <v>2391</v>
      </c>
      <c r="E339" s="156"/>
      <c r="F339" s="46"/>
      <c r="G339" s="46"/>
    </row>
    <row r="340" spans="1:7" x14ac:dyDescent="0.2">
      <c r="A340" s="74">
        <v>2300</v>
      </c>
      <c r="B340" s="75"/>
      <c r="C340" s="36" t="s">
        <v>316</v>
      </c>
      <c r="D340" s="32">
        <v>3797</v>
      </c>
      <c r="E340" s="156"/>
      <c r="F340" s="46"/>
      <c r="G340" s="46"/>
    </row>
    <row r="341" spans="1:7" x14ac:dyDescent="0.2">
      <c r="A341" s="6" t="s">
        <v>34</v>
      </c>
      <c r="B341" s="9" t="s">
        <v>308</v>
      </c>
      <c r="C341" s="38" t="s">
        <v>322</v>
      </c>
      <c r="D341" s="32"/>
      <c r="E341" s="156"/>
      <c r="F341" s="46"/>
      <c r="G341" s="46"/>
    </row>
    <row r="342" spans="1:7" x14ac:dyDescent="0.2">
      <c r="A342" s="74"/>
      <c r="B342" s="75"/>
      <c r="C342" s="21" t="s">
        <v>10</v>
      </c>
      <c r="D342" s="160">
        <f>SUM(D343:D344)</f>
        <v>2500</v>
      </c>
      <c r="E342" s="156"/>
      <c r="F342" s="46"/>
      <c r="G342" s="46"/>
    </row>
    <row r="343" spans="1:7" x14ac:dyDescent="0.2">
      <c r="A343" s="74">
        <v>2200</v>
      </c>
      <c r="B343" s="75"/>
      <c r="C343" s="21" t="s">
        <v>78</v>
      </c>
      <c r="D343" s="32">
        <v>2050</v>
      </c>
      <c r="E343" s="156"/>
      <c r="F343" s="46"/>
      <c r="G343" s="46"/>
    </row>
    <row r="344" spans="1:7" x14ac:dyDescent="0.2">
      <c r="A344" s="74">
        <v>2300</v>
      </c>
      <c r="B344" s="75"/>
      <c r="C344" s="36" t="s">
        <v>316</v>
      </c>
      <c r="D344" s="32">
        <v>450</v>
      </c>
      <c r="E344" s="156"/>
      <c r="F344" s="46"/>
      <c r="G344" s="46"/>
    </row>
    <row r="345" spans="1:7" x14ac:dyDescent="0.2">
      <c r="A345" s="12" t="s">
        <v>194</v>
      </c>
      <c r="B345" s="9" t="s">
        <v>308</v>
      </c>
      <c r="C345" s="165" t="s">
        <v>324</v>
      </c>
      <c r="D345" s="32"/>
      <c r="E345" s="156"/>
      <c r="F345" s="46"/>
      <c r="G345" s="46"/>
    </row>
    <row r="346" spans="1:7" x14ac:dyDescent="0.2">
      <c r="A346" s="74"/>
      <c r="B346" s="75"/>
      <c r="C346" s="21" t="s">
        <v>10</v>
      </c>
      <c r="D346" s="160">
        <f>SUM(D347:D348)</f>
        <v>3186</v>
      </c>
      <c r="E346" s="156"/>
      <c r="F346" s="46"/>
      <c r="G346" s="46"/>
    </row>
    <row r="347" spans="1:7" x14ac:dyDescent="0.2">
      <c r="A347" s="74">
        <v>2200</v>
      </c>
      <c r="B347" s="75"/>
      <c r="C347" s="21" t="s">
        <v>78</v>
      </c>
      <c r="D347" s="32">
        <v>530</v>
      </c>
      <c r="E347" s="156"/>
      <c r="F347" s="46"/>
      <c r="G347" s="46"/>
    </row>
    <row r="348" spans="1:7" x14ac:dyDescent="0.2">
      <c r="A348" s="74">
        <v>2300</v>
      </c>
      <c r="B348" s="75"/>
      <c r="C348" s="36" t="s">
        <v>316</v>
      </c>
      <c r="D348" s="32">
        <v>2656</v>
      </c>
      <c r="E348" s="156"/>
      <c r="F348" s="46"/>
      <c r="G348" s="46"/>
    </row>
    <row r="349" spans="1:7" x14ac:dyDescent="0.2">
      <c r="A349" s="6" t="s">
        <v>68</v>
      </c>
      <c r="B349" s="75" t="s">
        <v>308</v>
      </c>
      <c r="C349" s="165" t="s">
        <v>215</v>
      </c>
      <c r="D349" s="32"/>
      <c r="E349" s="156"/>
      <c r="F349" s="46"/>
      <c r="G349" s="46"/>
    </row>
    <row r="350" spans="1:7" x14ac:dyDescent="0.2">
      <c r="A350" s="74"/>
      <c r="B350" s="75"/>
      <c r="C350" s="21" t="s">
        <v>10</v>
      </c>
      <c r="D350" s="160">
        <f>D351</f>
        <v>328</v>
      </c>
      <c r="E350" s="156"/>
      <c r="F350" s="46"/>
      <c r="G350" s="46"/>
    </row>
    <row r="351" spans="1:7" x14ac:dyDescent="0.2">
      <c r="A351" s="74">
        <v>2300</v>
      </c>
      <c r="B351" s="75"/>
      <c r="C351" s="36" t="s">
        <v>316</v>
      </c>
      <c r="D351" s="32">
        <v>328</v>
      </c>
      <c r="E351" s="156"/>
      <c r="F351" s="46"/>
      <c r="G351" s="46"/>
    </row>
    <row r="352" spans="1:7" x14ac:dyDescent="0.2">
      <c r="A352" s="6" t="s">
        <v>68</v>
      </c>
      <c r="B352" s="75" t="s">
        <v>308</v>
      </c>
      <c r="C352" s="165" t="s">
        <v>328</v>
      </c>
      <c r="D352" s="32"/>
      <c r="E352" s="156"/>
      <c r="F352" s="46"/>
      <c r="G352" s="46"/>
    </row>
    <row r="353" spans="1:7" x14ac:dyDescent="0.2">
      <c r="A353" s="74"/>
      <c r="B353" s="75"/>
      <c r="C353" s="21" t="s">
        <v>10</v>
      </c>
      <c r="D353" s="160">
        <f>D354+D355</f>
        <v>980</v>
      </c>
      <c r="E353" s="156"/>
      <c r="F353" s="46"/>
      <c r="G353" s="46"/>
    </row>
    <row r="354" spans="1:7" x14ac:dyDescent="0.2">
      <c r="A354" s="74">
        <v>2300</v>
      </c>
      <c r="B354" s="75"/>
      <c r="C354" s="36" t="s">
        <v>316</v>
      </c>
      <c r="D354" s="32">
        <v>350</v>
      </c>
      <c r="E354" s="156"/>
      <c r="F354" s="46"/>
      <c r="G354" s="46"/>
    </row>
    <row r="355" spans="1:7" x14ac:dyDescent="0.2">
      <c r="A355" s="74">
        <v>1100</v>
      </c>
      <c r="B355" s="75"/>
      <c r="C355" s="36" t="s">
        <v>307</v>
      </c>
      <c r="D355" s="32">
        <v>630</v>
      </c>
      <c r="E355" s="156"/>
      <c r="F355" s="46"/>
      <c r="G355" s="46"/>
    </row>
    <row r="356" spans="1:7" ht="25.5" x14ac:dyDescent="0.2">
      <c r="A356" s="6" t="s">
        <v>71</v>
      </c>
      <c r="B356" s="75" t="s">
        <v>86</v>
      </c>
      <c r="C356" s="165" t="s">
        <v>344</v>
      </c>
      <c r="D356" s="32"/>
      <c r="E356" s="156"/>
      <c r="F356" s="46"/>
      <c r="G356" s="46"/>
    </row>
    <row r="357" spans="1:7" x14ac:dyDescent="0.2">
      <c r="A357" s="74"/>
      <c r="B357" s="9"/>
      <c r="C357" s="21" t="s">
        <v>10</v>
      </c>
      <c r="D357" s="160">
        <f>D358</f>
        <v>847</v>
      </c>
      <c r="E357" s="156"/>
      <c r="F357" s="46"/>
      <c r="G357" s="46"/>
    </row>
    <row r="358" spans="1:7" x14ac:dyDescent="0.2">
      <c r="A358" s="32">
        <v>5200</v>
      </c>
      <c r="B358" s="36"/>
      <c r="C358" s="161" t="s">
        <v>304</v>
      </c>
      <c r="D358" s="32">
        <v>847</v>
      </c>
      <c r="E358" s="156"/>
      <c r="F358" s="46"/>
      <c r="G358" s="46"/>
    </row>
    <row r="359" spans="1:7" x14ac:dyDescent="0.2">
      <c r="A359" s="6" t="s">
        <v>71</v>
      </c>
      <c r="B359" s="75" t="s">
        <v>43</v>
      </c>
      <c r="C359" s="165" t="s">
        <v>72</v>
      </c>
      <c r="D359" s="32"/>
      <c r="E359" s="156"/>
      <c r="F359" s="46"/>
      <c r="G359" s="46"/>
    </row>
    <row r="360" spans="1:7" x14ac:dyDescent="0.2">
      <c r="A360" s="74"/>
      <c r="B360" s="9"/>
      <c r="C360" s="21" t="s">
        <v>10</v>
      </c>
      <c r="D360" s="160">
        <f>D361</f>
        <v>14363</v>
      </c>
      <c r="E360" s="156"/>
      <c r="F360" s="46"/>
      <c r="G360" s="46"/>
    </row>
    <row r="361" spans="1:7" x14ac:dyDescent="0.2">
      <c r="A361" s="32">
        <v>5200</v>
      </c>
      <c r="B361" s="36"/>
      <c r="C361" s="161" t="s">
        <v>304</v>
      </c>
      <c r="D361" s="32">
        <v>14363</v>
      </c>
      <c r="E361" s="156"/>
      <c r="F361" s="46"/>
      <c r="G361" s="46"/>
    </row>
    <row r="362" spans="1:7" ht="25.5" x14ac:dyDescent="0.2">
      <c r="A362" s="159" t="s">
        <v>68</v>
      </c>
      <c r="B362" s="36" t="s">
        <v>18</v>
      </c>
      <c r="C362" s="165" t="s">
        <v>338</v>
      </c>
      <c r="D362" s="32"/>
      <c r="E362" s="156"/>
      <c r="F362" s="46"/>
      <c r="G362" s="46"/>
    </row>
    <row r="363" spans="1:7" x14ac:dyDescent="0.2">
      <c r="A363" s="32"/>
      <c r="B363" s="36"/>
      <c r="C363" s="21" t="s">
        <v>10</v>
      </c>
      <c r="D363" s="160">
        <f>D364</f>
        <v>380</v>
      </c>
      <c r="E363" s="156"/>
      <c r="F363" s="46"/>
      <c r="G363" s="46"/>
    </row>
    <row r="364" spans="1:7" x14ac:dyDescent="0.2">
      <c r="A364" s="32">
        <v>2200</v>
      </c>
      <c r="B364" s="36"/>
      <c r="C364" s="161" t="s">
        <v>78</v>
      </c>
      <c r="D364" s="32">
        <v>380</v>
      </c>
      <c r="E364" s="156"/>
      <c r="F364" s="46"/>
      <c r="G364" s="46"/>
    </row>
    <row r="365" spans="1:7" x14ac:dyDescent="0.2">
      <c r="A365" s="159" t="s">
        <v>53</v>
      </c>
      <c r="B365" s="36" t="s">
        <v>283</v>
      </c>
      <c r="C365" s="170" t="s">
        <v>339</v>
      </c>
      <c r="D365" s="32"/>
      <c r="E365" s="156"/>
      <c r="F365" s="46"/>
      <c r="G365" s="46"/>
    </row>
    <row r="366" spans="1:7" x14ac:dyDescent="0.2">
      <c r="A366" s="32"/>
      <c r="B366" s="36"/>
      <c r="C366" s="21" t="s">
        <v>10</v>
      </c>
      <c r="D366" s="160">
        <f>SUM(D367:D368)</f>
        <v>4244</v>
      </c>
      <c r="E366" s="156"/>
      <c r="F366" s="46"/>
      <c r="G366" s="46"/>
    </row>
    <row r="367" spans="1:7" x14ac:dyDescent="0.2">
      <c r="A367" s="32">
        <v>1100</v>
      </c>
      <c r="B367" s="36"/>
      <c r="C367" s="21" t="s">
        <v>307</v>
      </c>
      <c r="D367" s="32">
        <v>3420</v>
      </c>
      <c r="E367" s="156"/>
      <c r="F367" s="46"/>
      <c r="G367" s="46"/>
    </row>
    <row r="368" spans="1:7" x14ac:dyDescent="0.2">
      <c r="A368" s="32">
        <v>1200</v>
      </c>
      <c r="B368" s="36"/>
      <c r="C368" s="21" t="s">
        <v>50</v>
      </c>
      <c r="D368" s="32">
        <v>824</v>
      </c>
      <c r="E368" s="156"/>
      <c r="F368" s="46"/>
      <c r="G368" s="46"/>
    </row>
    <row r="369" spans="1:10" ht="38.25" customHeight="1" x14ac:dyDescent="0.2">
      <c r="A369" s="159" t="s">
        <v>341</v>
      </c>
      <c r="B369" s="36" t="s">
        <v>18</v>
      </c>
      <c r="C369" s="25" t="s">
        <v>342</v>
      </c>
      <c r="D369" s="32"/>
      <c r="E369" s="156"/>
      <c r="F369" s="46"/>
      <c r="G369" s="46"/>
    </row>
    <row r="370" spans="1:10" x14ac:dyDescent="0.2">
      <c r="A370" s="74"/>
      <c r="B370" s="9"/>
      <c r="C370" s="21" t="s">
        <v>10</v>
      </c>
      <c r="D370" s="160">
        <f>D371</f>
        <v>127692</v>
      </c>
      <c r="E370" s="156"/>
      <c r="F370" s="46"/>
      <c r="G370" s="46"/>
    </row>
    <row r="371" spans="1:10" x14ac:dyDescent="0.2">
      <c r="A371" s="32">
        <v>5200</v>
      </c>
      <c r="B371" s="36"/>
      <c r="C371" s="161" t="s">
        <v>35</v>
      </c>
      <c r="D371" s="32">
        <v>127692</v>
      </c>
      <c r="E371" s="156"/>
      <c r="F371" s="46"/>
      <c r="G371" s="46"/>
    </row>
    <row r="372" spans="1:10" x14ac:dyDescent="0.2">
      <c r="A372" s="131"/>
      <c r="B372" s="143"/>
      <c r="C372" s="142"/>
      <c r="D372" s="158"/>
      <c r="E372" s="156"/>
      <c r="F372" s="46"/>
      <c r="G372" s="46"/>
    </row>
    <row r="373" spans="1:10" x14ac:dyDescent="0.2">
      <c r="A373" s="22"/>
      <c r="B373" s="22"/>
      <c r="C373" s="22"/>
      <c r="D373" s="149"/>
      <c r="G373" s="46"/>
    </row>
    <row r="374" spans="1:10" x14ac:dyDescent="0.2">
      <c r="A374" s="12"/>
      <c r="B374" s="28"/>
      <c r="C374" s="29"/>
      <c r="D374" s="23"/>
      <c r="G374" s="46"/>
    </row>
    <row r="375" spans="1:10" x14ac:dyDescent="0.2">
      <c r="A375" s="2" t="s">
        <v>11</v>
      </c>
    </row>
    <row r="376" spans="1:10" x14ac:dyDescent="0.2">
      <c r="A376" s="1"/>
      <c r="B376" s="1"/>
      <c r="D376" s="1"/>
      <c r="E376" s="46"/>
      <c r="F376" s="46"/>
      <c r="G376" s="46" t="s">
        <v>30</v>
      </c>
    </row>
    <row r="377" spans="1:10" x14ac:dyDescent="0.2">
      <c r="A377" s="3" t="s">
        <v>2</v>
      </c>
      <c r="B377" s="35" t="s">
        <v>3</v>
      </c>
      <c r="C377" s="5" t="s">
        <v>8</v>
      </c>
      <c r="D377" s="35" t="s">
        <v>4</v>
      </c>
      <c r="E377" s="63"/>
      <c r="F377" s="150"/>
      <c r="G377" s="151">
        <f>D318+D315+D370</f>
        <v>268290</v>
      </c>
      <c r="H377" s="46"/>
    </row>
    <row r="378" spans="1:10" x14ac:dyDescent="0.2">
      <c r="A378" s="6" t="s">
        <v>74</v>
      </c>
      <c r="B378" s="97" t="s">
        <v>43</v>
      </c>
      <c r="C378" s="93" t="s">
        <v>75</v>
      </c>
      <c r="D378" s="94"/>
      <c r="E378" s="1"/>
      <c r="F378" s="46"/>
      <c r="G378" s="46"/>
      <c r="H378" s="46"/>
    </row>
    <row r="379" spans="1:10" x14ac:dyDescent="0.2">
      <c r="A379" s="6"/>
      <c r="B379" s="95"/>
      <c r="C379" s="84" t="s">
        <v>10</v>
      </c>
      <c r="D379" s="98">
        <f>SUM(D380:D381)</f>
        <v>0</v>
      </c>
      <c r="E379" s="1"/>
      <c r="F379" s="46"/>
      <c r="G379" s="46" t="s">
        <v>21</v>
      </c>
      <c r="H379" s="58">
        <f>SUM(D14:D51)+SUM(D56:D58)</f>
        <v>199789</v>
      </c>
    </row>
    <row r="380" spans="1:10" x14ac:dyDescent="0.2">
      <c r="A380" s="6">
        <v>2300</v>
      </c>
      <c r="B380" s="95"/>
      <c r="C380" s="84" t="s">
        <v>73</v>
      </c>
      <c r="D380" s="96">
        <v>-410</v>
      </c>
      <c r="E380" s="92"/>
      <c r="F380" s="46"/>
      <c r="G380" s="46" t="s">
        <v>22</v>
      </c>
      <c r="H380" s="62">
        <f>(SUM(D67:D373)+SUM(D696:D781))/2+D783</f>
        <v>553562</v>
      </c>
    </row>
    <row r="381" spans="1:10" x14ac:dyDescent="0.2">
      <c r="A381" s="6">
        <v>5200</v>
      </c>
      <c r="B381" s="95"/>
      <c r="C381" s="84" t="s">
        <v>57</v>
      </c>
      <c r="D381" s="94">
        <v>410</v>
      </c>
      <c r="E381" s="92"/>
      <c r="F381" s="46"/>
      <c r="G381" s="46" t="s">
        <v>13</v>
      </c>
      <c r="H381" s="62">
        <f>F377</f>
        <v>0</v>
      </c>
    </row>
    <row r="382" spans="1:10" x14ac:dyDescent="0.2">
      <c r="A382" s="6" t="s">
        <v>71</v>
      </c>
      <c r="B382" s="97" t="s">
        <v>43</v>
      </c>
      <c r="C382" s="93" t="s">
        <v>72</v>
      </c>
      <c r="D382" s="94"/>
      <c r="E382" s="92"/>
      <c r="F382" s="46"/>
      <c r="G382" s="46" t="s">
        <v>30</v>
      </c>
      <c r="H382" s="62">
        <f>G377</f>
        <v>268290</v>
      </c>
    </row>
    <row r="383" spans="1:10" x14ac:dyDescent="0.2">
      <c r="A383" s="6"/>
      <c r="B383" s="95"/>
      <c r="C383" s="84" t="s">
        <v>10</v>
      </c>
      <c r="D383" s="98">
        <f>SUM(D384:D385)</f>
        <v>0</v>
      </c>
      <c r="E383" s="92"/>
      <c r="F383" s="46"/>
      <c r="G383" s="46" t="s">
        <v>23</v>
      </c>
      <c r="H383" s="58">
        <f>H379-H380+H381+H382</f>
        <v>-85483</v>
      </c>
      <c r="J383" s="18" t="s">
        <v>149</v>
      </c>
    </row>
    <row r="384" spans="1:10" x14ac:dyDescent="0.2">
      <c r="A384" s="6">
        <v>2300</v>
      </c>
      <c r="B384" s="95"/>
      <c r="C384" s="84" t="s">
        <v>73</v>
      </c>
      <c r="D384" s="96">
        <v>560</v>
      </c>
      <c r="E384" s="92"/>
      <c r="F384" s="46"/>
      <c r="G384" s="46"/>
    </row>
    <row r="385" spans="1:7" x14ac:dyDescent="0.2">
      <c r="A385" s="6">
        <v>5200</v>
      </c>
      <c r="B385" s="95"/>
      <c r="C385" s="84" t="s">
        <v>57</v>
      </c>
      <c r="D385" s="94">
        <v>-560</v>
      </c>
      <c r="E385" s="92"/>
      <c r="F385" s="46"/>
      <c r="G385" s="46"/>
    </row>
    <row r="386" spans="1:7" x14ac:dyDescent="0.2">
      <c r="A386" s="106" t="s">
        <v>89</v>
      </c>
      <c r="B386" s="74" t="s">
        <v>76</v>
      </c>
      <c r="C386" s="3" t="s">
        <v>82</v>
      </c>
      <c r="D386" s="3"/>
      <c r="E386" s="92"/>
      <c r="F386" s="46"/>
      <c r="G386" s="46"/>
    </row>
    <row r="387" spans="1:7" x14ac:dyDescent="0.2">
      <c r="A387" s="99"/>
      <c r="B387" s="74"/>
      <c r="C387" s="84" t="s">
        <v>10</v>
      </c>
      <c r="D387" s="98">
        <f>SUM(D388:D390)</f>
        <v>0</v>
      </c>
      <c r="E387" s="92"/>
      <c r="F387" s="46"/>
      <c r="G387" s="46"/>
    </row>
    <row r="388" spans="1:7" x14ac:dyDescent="0.2">
      <c r="A388" s="103">
        <v>2200</v>
      </c>
      <c r="B388" s="103"/>
      <c r="C388" s="74" t="s">
        <v>78</v>
      </c>
      <c r="D388" s="74">
        <v>-304</v>
      </c>
      <c r="E388" s="92"/>
      <c r="F388" s="46"/>
      <c r="G388" s="46"/>
    </row>
    <row r="389" spans="1:7" x14ac:dyDescent="0.2">
      <c r="A389" s="17">
        <v>2400</v>
      </c>
      <c r="B389" s="17"/>
      <c r="C389" s="74" t="s">
        <v>80</v>
      </c>
      <c r="D389" s="17">
        <v>104</v>
      </c>
      <c r="E389" s="92"/>
      <c r="F389" s="46"/>
      <c r="G389" s="46"/>
    </row>
    <row r="390" spans="1:7" x14ac:dyDescent="0.2">
      <c r="A390" s="17">
        <v>5200</v>
      </c>
      <c r="B390" s="17"/>
      <c r="C390" s="74" t="s">
        <v>57</v>
      </c>
      <c r="D390" s="17">
        <v>200</v>
      </c>
      <c r="E390" s="92"/>
      <c r="F390" s="46"/>
      <c r="G390" s="46"/>
    </row>
    <row r="391" spans="1:7" x14ac:dyDescent="0.2">
      <c r="A391" s="107" t="s">
        <v>101</v>
      </c>
      <c r="B391" s="74" t="s">
        <v>76</v>
      </c>
      <c r="C391" s="3" t="s">
        <v>83</v>
      </c>
      <c r="D391" s="33"/>
      <c r="E391" s="92"/>
      <c r="F391" s="46"/>
      <c r="G391" s="46"/>
    </row>
    <row r="392" spans="1:7" x14ac:dyDescent="0.2">
      <c r="A392" s="104"/>
      <c r="B392" s="74"/>
      <c r="C392" s="84" t="s">
        <v>10</v>
      </c>
      <c r="D392" s="98">
        <f>SUM(D393:D412)</f>
        <v>0</v>
      </c>
      <c r="E392" s="92"/>
      <c r="F392" s="46"/>
      <c r="G392" s="46"/>
    </row>
    <row r="393" spans="1:7" x14ac:dyDescent="0.2">
      <c r="A393" s="17">
        <v>6200</v>
      </c>
      <c r="B393" s="17"/>
      <c r="C393" s="74" t="s">
        <v>84</v>
      </c>
      <c r="D393" s="17">
        <v>-1500</v>
      </c>
      <c r="E393" s="105"/>
      <c r="F393" s="46"/>
      <c r="G393" s="46"/>
    </row>
    <row r="394" spans="1:7" x14ac:dyDescent="0.2">
      <c r="A394" s="17">
        <v>6400</v>
      </c>
      <c r="B394" s="17"/>
      <c r="C394" s="74" t="s">
        <v>84</v>
      </c>
      <c r="D394" s="17">
        <v>1500</v>
      </c>
      <c r="E394" s="105"/>
      <c r="F394" s="46"/>
      <c r="G394" s="46"/>
    </row>
    <row r="395" spans="1:7" x14ac:dyDescent="0.2">
      <c r="A395" s="74" t="s">
        <v>85</v>
      </c>
      <c r="B395" s="74" t="s">
        <v>86</v>
      </c>
      <c r="C395" s="33" t="s">
        <v>39</v>
      </c>
      <c r="D395" s="74"/>
      <c r="E395" s="40"/>
      <c r="F395" s="46"/>
      <c r="G395" s="46"/>
    </row>
    <row r="396" spans="1:7" x14ac:dyDescent="0.2">
      <c r="A396" s="74"/>
      <c r="B396" s="3"/>
      <c r="C396" s="17" t="s">
        <v>87</v>
      </c>
      <c r="D396" s="98">
        <f>SUM(D397:D398)</f>
        <v>0</v>
      </c>
      <c r="E396" s="40"/>
      <c r="F396" s="46"/>
      <c r="G396" s="46"/>
    </row>
    <row r="397" spans="1:7" x14ac:dyDescent="0.2">
      <c r="A397" s="74">
        <v>2200</v>
      </c>
      <c r="B397" s="3"/>
      <c r="C397" s="17" t="s">
        <v>78</v>
      </c>
      <c r="D397" s="74">
        <v>-4727</v>
      </c>
      <c r="E397" s="40"/>
      <c r="F397" s="46"/>
      <c r="G397" s="46"/>
    </row>
    <row r="398" spans="1:7" x14ac:dyDescent="0.2">
      <c r="A398" s="74">
        <v>2300</v>
      </c>
      <c r="B398" s="3"/>
      <c r="C398" s="17" t="s">
        <v>88</v>
      </c>
      <c r="D398" s="74">
        <v>4727</v>
      </c>
      <c r="E398" s="40"/>
      <c r="F398" s="46"/>
      <c r="G398" s="46"/>
    </row>
    <row r="399" spans="1:7" x14ac:dyDescent="0.2">
      <c r="A399" s="74" t="s">
        <v>89</v>
      </c>
      <c r="B399" s="74" t="s">
        <v>86</v>
      </c>
      <c r="C399" s="33" t="s">
        <v>90</v>
      </c>
      <c r="D399" s="74"/>
      <c r="E399" s="40"/>
      <c r="F399" s="46"/>
      <c r="G399" s="46"/>
    </row>
    <row r="400" spans="1:7" x14ac:dyDescent="0.2">
      <c r="A400" s="74"/>
      <c r="B400" s="3"/>
      <c r="C400" s="17" t="s">
        <v>10</v>
      </c>
      <c r="D400" s="98">
        <f>SUM(D401:D403)</f>
        <v>0</v>
      </c>
      <c r="E400" s="40"/>
      <c r="F400" s="46"/>
      <c r="G400" s="46"/>
    </row>
    <row r="401" spans="1:7" x14ac:dyDescent="0.2">
      <c r="A401" s="74">
        <v>2200</v>
      </c>
      <c r="B401" s="3"/>
      <c r="C401" s="17" t="s">
        <v>78</v>
      </c>
      <c r="D401" s="74">
        <v>-452</v>
      </c>
      <c r="E401" s="40"/>
      <c r="F401" s="46"/>
      <c r="G401" s="46"/>
    </row>
    <row r="402" spans="1:7" x14ac:dyDescent="0.2">
      <c r="A402" s="74">
        <v>2400</v>
      </c>
      <c r="B402" s="3"/>
      <c r="C402" s="17" t="s">
        <v>91</v>
      </c>
      <c r="D402" s="74">
        <v>228</v>
      </c>
      <c r="E402" s="40"/>
      <c r="F402" s="46"/>
      <c r="G402" s="46"/>
    </row>
    <row r="403" spans="1:7" x14ac:dyDescent="0.2">
      <c r="A403" s="74">
        <v>5200</v>
      </c>
      <c r="B403" s="3"/>
      <c r="C403" s="17" t="s">
        <v>92</v>
      </c>
      <c r="D403" s="74">
        <v>224</v>
      </c>
      <c r="E403" s="40"/>
      <c r="F403" s="46"/>
      <c r="G403" s="46"/>
    </row>
    <row r="404" spans="1:7" x14ac:dyDescent="0.2">
      <c r="A404" s="74" t="s">
        <v>93</v>
      </c>
      <c r="B404" s="74" t="s">
        <v>86</v>
      </c>
      <c r="C404" s="33" t="s">
        <v>94</v>
      </c>
      <c r="D404" s="74"/>
      <c r="E404" s="40"/>
      <c r="F404" s="46"/>
      <c r="G404" s="46"/>
    </row>
    <row r="405" spans="1:7" x14ac:dyDescent="0.2">
      <c r="A405" s="74"/>
      <c r="B405" s="3"/>
      <c r="C405" s="17" t="s">
        <v>10</v>
      </c>
      <c r="D405" s="98">
        <f>SUM(D406:D407)</f>
        <v>0</v>
      </c>
      <c r="E405" s="40"/>
      <c r="F405" s="46"/>
      <c r="G405" s="46"/>
    </row>
    <row r="406" spans="1:7" x14ac:dyDescent="0.2">
      <c r="A406" s="74">
        <v>2300</v>
      </c>
      <c r="B406" s="3"/>
      <c r="C406" s="17" t="s">
        <v>88</v>
      </c>
      <c r="D406" s="74">
        <v>-249</v>
      </c>
      <c r="E406" s="40"/>
      <c r="F406" s="46"/>
      <c r="G406" s="46"/>
    </row>
    <row r="407" spans="1:7" x14ac:dyDescent="0.2">
      <c r="A407" s="74">
        <v>5200</v>
      </c>
      <c r="B407" s="3"/>
      <c r="C407" s="17" t="s">
        <v>92</v>
      </c>
      <c r="D407" s="74">
        <v>249</v>
      </c>
      <c r="E407" s="40"/>
      <c r="F407" s="46"/>
      <c r="G407" s="46"/>
    </row>
    <row r="408" spans="1:7" x14ac:dyDescent="0.2">
      <c r="A408" s="74" t="s">
        <v>95</v>
      </c>
      <c r="B408" s="74" t="s">
        <v>86</v>
      </c>
      <c r="C408" s="33" t="s">
        <v>96</v>
      </c>
      <c r="D408" s="74"/>
      <c r="E408" s="40"/>
      <c r="F408" s="46"/>
      <c r="G408" s="46"/>
    </row>
    <row r="409" spans="1:7" x14ac:dyDescent="0.2">
      <c r="A409" s="74"/>
      <c r="B409" s="3"/>
      <c r="C409" s="17" t="s">
        <v>10</v>
      </c>
      <c r="D409" s="98">
        <f>SUM(D410:D411)</f>
        <v>0</v>
      </c>
      <c r="E409" s="40"/>
      <c r="F409" s="46"/>
      <c r="G409" s="46"/>
    </row>
    <row r="410" spans="1:7" x14ac:dyDescent="0.2">
      <c r="A410" s="74">
        <v>2300</v>
      </c>
      <c r="B410" s="3"/>
      <c r="C410" s="17" t="s">
        <v>88</v>
      </c>
      <c r="D410" s="74">
        <v>-5188</v>
      </c>
      <c r="E410" s="40"/>
      <c r="F410" s="46"/>
      <c r="G410" s="46"/>
    </row>
    <row r="411" spans="1:7" x14ac:dyDescent="0.2">
      <c r="A411" s="74">
        <v>5200</v>
      </c>
      <c r="B411" s="3"/>
      <c r="C411" s="17" t="s">
        <v>92</v>
      </c>
      <c r="D411" s="74">
        <v>5188</v>
      </c>
      <c r="E411" s="40"/>
      <c r="F411" s="46"/>
      <c r="G411" s="46"/>
    </row>
    <row r="412" spans="1:7" x14ac:dyDescent="0.2">
      <c r="A412" s="6" t="s">
        <v>125</v>
      </c>
      <c r="B412" s="42" t="s">
        <v>121</v>
      </c>
      <c r="C412" s="33" t="s">
        <v>126</v>
      </c>
      <c r="D412" s="3"/>
      <c r="E412" s="40"/>
      <c r="F412" s="46"/>
      <c r="G412" s="46"/>
    </row>
    <row r="413" spans="1:7" x14ac:dyDescent="0.2">
      <c r="A413" s="74"/>
      <c r="B413" s="74"/>
      <c r="C413" s="104" t="s">
        <v>10</v>
      </c>
      <c r="D413" s="3">
        <v>0</v>
      </c>
      <c r="E413" s="40"/>
      <c r="F413" s="46"/>
      <c r="G413" s="46"/>
    </row>
    <row r="414" spans="1:7" x14ac:dyDescent="0.2">
      <c r="A414" s="74">
        <v>2200</v>
      </c>
      <c r="B414" s="74"/>
      <c r="C414" s="17" t="s">
        <v>78</v>
      </c>
      <c r="D414" s="6">
        <v>-40</v>
      </c>
      <c r="E414" s="40"/>
      <c r="F414" s="46"/>
      <c r="G414" s="46"/>
    </row>
    <row r="415" spans="1:7" x14ac:dyDescent="0.2">
      <c r="A415" s="74">
        <v>2300</v>
      </c>
      <c r="B415" s="74"/>
      <c r="C415" s="17" t="s">
        <v>127</v>
      </c>
      <c r="D415" s="6">
        <v>40</v>
      </c>
      <c r="E415" s="40"/>
      <c r="F415" s="46"/>
      <c r="G415" s="46"/>
    </row>
    <row r="416" spans="1:7" x14ac:dyDescent="0.2">
      <c r="A416" s="6" t="s">
        <v>53</v>
      </c>
      <c r="B416" s="42" t="s">
        <v>121</v>
      </c>
      <c r="C416" s="33" t="s">
        <v>132</v>
      </c>
      <c r="D416" s="3"/>
      <c r="E416" s="40"/>
      <c r="F416" s="46"/>
      <c r="G416" s="46"/>
    </row>
    <row r="417" spans="1:7" x14ac:dyDescent="0.2">
      <c r="A417" s="74"/>
      <c r="B417" s="74"/>
      <c r="C417" s="104" t="s">
        <v>10</v>
      </c>
      <c r="D417" s="3">
        <v>0</v>
      </c>
      <c r="E417" s="40"/>
      <c r="F417" s="46"/>
      <c r="G417" s="46"/>
    </row>
    <row r="418" spans="1:7" x14ac:dyDescent="0.2">
      <c r="A418" s="74">
        <v>5200</v>
      </c>
      <c r="B418" s="74"/>
      <c r="C418" s="17" t="s">
        <v>128</v>
      </c>
      <c r="D418" s="6">
        <v>600</v>
      </c>
      <c r="E418" s="40"/>
      <c r="F418" s="46"/>
      <c r="G418" s="46"/>
    </row>
    <row r="419" spans="1:7" x14ac:dyDescent="0.2">
      <c r="A419" s="74">
        <v>2300</v>
      </c>
      <c r="B419" s="74"/>
      <c r="C419" s="17" t="s">
        <v>127</v>
      </c>
      <c r="D419" s="6">
        <v>-600</v>
      </c>
      <c r="E419" s="40"/>
      <c r="F419" s="46"/>
      <c r="G419" s="46"/>
    </row>
    <row r="420" spans="1:7" x14ac:dyDescent="0.2">
      <c r="A420" s="6" t="s">
        <v>129</v>
      </c>
      <c r="B420" s="42" t="s">
        <v>121</v>
      </c>
      <c r="C420" s="33" t="s">
        <v>130</v>
      </c>
      <c r="D420" s="3"/>
      <c r="E420" s="40"/>
      <c r="F420" s="46"/>
      <c r="G420" s="46"/>
    </row>
    <row r="421" spans="1:7" x14ac:dyDescent="0.2">
      <c r="A421" s="74"/>
      <c r="B421" s="74"/>
      <c r="C421" s="104" t="s">
        <v>10</v>
      </c>
      <c r="D421" s="3">
        <v>0</v>
      </c>
      <c r="E421" s="40"/>
      <c r="F421" s="46"/>
      <c r="G421" s="46"/>
    </row>
    <row r="422" spans="1:7" x14ac:dyDescent="0.2">
      <c r="A422" s="74">
        <v>2300</v>
      </c>
      <c r="B422" s="74"/>
      <c r="C422" s="17" t="s">
        <v>123</v>
      </c>
      <c r="D422" s="6">
        <v>800</v>
      </c>
      <c r="E422" s="40"/>
      <c r="F422" s="46"/>
      <c r="G422" s="46"/>
    </row>
    <row r="423" spans="1:7" x14ac:dyDescent="0.2">
      <c r="A423" s="74">
        <v>6400</v>
      </c>
      <c r="B423" s="74"/>
      <c r="C423" s="17" t="s">
        <v>131</v>
      </c>
      <c r="D423" s="6">
        <v>-800</v>
      </c>
      <c r="E423" s="40"/>
      <c r="F423" s="46"/>
      <c r="G423" s="46"/>
    </row>
    <row r="424" spans="1:7" ht="26.25" x14ac:dyDescent="0.25">
      <c r="A424" s="6" t="s">
        <v>53</v>
      </c>
      <c r="B424" s="108" t="s">
        <v>137</v>
      </c>
      <c r="C424" s="7" t="s">
        <v>147</v>
      </c>
      <c r="D424" s="87">
        <f>D425+D426</f>
        <v>0</v>
      </c>
      <c r="E424" s="40"/>
      <c r="F424" s="46"/>
      <c r="G424" s="46"/>
    </row>
    <row r="425" spans="1:7" ht="15" x14ac:dyDescent="0.25">
      <c r="A425" s="6">
        <v>2200</v>
      </c>
      <c r="B425" s="108"/>
      <c r="C425" s="84" t="s">
        <v>142</v>
      </c>
      <c r="D425" s="8">
        <v>-2500</v>
      </c>
      <c r="E425" s="40"/>
      <c r="F425" s="46"/>
      <c r="G425" s="46"/>
    </row>
    <row r="426" spans="1:7" ht="15" x14ac:dyDescent="0.25">
      <c r="A426" s="6">
        <v>2300</v>
      </c>
      <c r="B426" s="108"/>
      <c r="C426" s="84" t="s">
        <v>146</v>
      </c>
      <c r="D426" s="8">
        <v>2500</v>
      </c>
      <c r="E426" s="40"/>
      <c r="F426" s="46"/>
      <c r="G426" s="46"/>
    </row>
    <row r="427" spans="1:7" ht="15" x14ac:dyDescent="0.25">
      <c r="A427" s="6" t="s">
        <v>71</v>
      </c>
      <c r="B427" s="108" t="s">
        <v>137</v>
      </c>
      <c r="C427" s="7" t="s">
        <v>150</v>
      </c>
      <c r="D427" s="87">
        <f>D428+D429</f>
        <v>0</v>
      </c>
      <c r="E427" s="40"/>
      <c r="F427" s="46"/>
      <c r="G427" s="46"/>
    </row>
    <row r="428" spans="1:7" ht="15" x14ac:dyDescent="0.25">
      <c r="A428" s="6">
        <v>2300</v>
      </c>
      <c r="B428" s="108"/>
      <c r="C428" s="84" t="s">
        <v>146</v>
      </c>
      <c r="D428" s="8">
        <v>2000</v>
      </c>
      <c r="E428" s="40"/>
      <c r="F428" s="46"/>
      <c r="G428" s="46"/>
    </row>
    <row r="429" spans="1:7" ht="15" x14ac:dyDescent="0.25">
      <c r="A429" s="6">
        <v>2200</v>
      </c>
      <c r="B429" s="108"/>
      <c r="C429" s="84" t="s">
        <v>142</v>
      </c>
      <c r="D429" s="8">
        <v>-2000</v>
      </c>
      <c r="E429" s="40"/>
      <c r="F429" s="46"/>
      <c r="G429" s="46"/>
    </row>
    <row r="430" spans="1:7" ht="26.25" x14ac:dyDescent="0.25">
      <c r="A430" s="6" t="s">
        <v>66</v>
      </c>
      <c r="B430" s="108" t="s">
        <v>137</v>
      </c>
      <c r="C430" s="7" t="s">
        <v>151</v>
      </c>
      <c r="D430" s="87">
        <f>D431+D432</f>
        <v>0</v>
      </c>
      <c r="E430" s="40"/>
      <c r="F430" s="46"/>
      <c r="G430" s="46"/>
    </row>
    <row r="431" spans="1:7" ht="15" x14ac:dyDescent="0.25">
      <c r="A431" s="6">
        <v>2300</v>
      </c>
      <c r="B431" s="108"/>
      <c r="C431" s="84" t="s">
        <v>146</v>
      </c>
      <c r="D431" s="8">
        <v>1500</v>
      </c>
      <c r="E431" s="40"/>
      <c r="F431" s="46"/>
      <c r="G431" s="46"/>
    </row>
    <row r="432" spans="1:7" ht="15" x14ac:dyDescent="0.25">
      <c r="A432" s="6">
        <v>2200</v>
      </c>
      <c r="B432" s="108"/>
      <c r="C432" s="84" t="s">
        <v>142</v>
      </c>
      <c r="D432" s="8">
        <v>-1500</v>
      </c>
      <c r="E432" s="40"/>
      <c r="F432" s="46"/>
      <c r="G432" s="46"/>
    </row>
    <row r="433" spans="1:7" ht="15" x14ac:dyDescent="0.25">
      <c r="A433" s="6" t="s">
        <v>125</v>
      </c>
      <c r="B433" s="108" t="s">
        <v>137</v>
      </c>
      <c r="C433" s="7" t="s">
        <v>152</v>
      </c>
      <c r="D433" s="87">
        <f>D434+D436+D435</f>
        <v>0</v>
      </c>
      <c r="E433" s="40"/>
      <c r="F433" s="46"/>
      <c r="G433" s="46"/>
    </row>
    <row r="434" spans="1:7" ht="15" x14ac:dyDescent="0.25">
      <c r="A434" s="6">
        <v>2300</v>
      </c>
      <c r="B434" s="108"/>
      <c r="C434" s="84" t="s">
        <v>146</v>
      </c>
      <c r="D434" s="8">
        <v>965</v>
      </c>
      <c r="E434" s="40"/>
      <c r="F434" s="46"/>
      <c r="G434" s="46"/>
    </row>
    <row r="435" spans="1:7" ht="15" x14ac:dyDescent="0.25">
      <c r="A435" s="6">
        <v>2100</v>
      </c>
      <c r="B435" s="108"/>
      <c r="C435" s="84" t="s">
        <v>153</v>
      </c>
      <c r="D435" s="8">
        <v>35</v>
      </c>
      <c r="E435" s="40"/>
      <c r="F435" s="46"/>
      <c r="G435" s="46"/>
    </row>
    <row r="436" spans="1:7" ht="15" x14ac:dyDescent="0.25">
      <c r="A436" s="6">
        <v>2200</v>
      </c>
      <c r="B436" s="108"/>
      <c r="C436" s="84" t="s">
        <v>142</v>
      </c>
      <c r="D436" s="8">
        <v>-1000</v>
      </c>
      <c r="E436" s="40"/>
      <c r="F436" s="46"/>
      <c r="G436" s="46"/>
    </row>
    <row r="437" spans="1:7" ht="15" x14ac:dyDescent="0.25">
      <c r="A437" s="128" t="s">
        <v>154</v>
      </c>
      <c r="B437" s="108" t="s">
        <v>137</v>
      </c>
      <c r="C437" s="7" t="s">
        <v>155</v>
      </c>
      <c r="D437" s="87">
        <f>D438+D439</f>
        <v>0</v>
      </c>
      <c r="E437" s="40"/>
      <c r="F437" s="46"/>
      <c r="G437" s="46"/>
    </row>
    <row r="438" spans="1:7" ht="15" x14ac:dyDescent="0.25">
      <c r="A438" s="6">
        <v>2300</v>
      </c>
      <c r="B438" s="108"/>
      <c r="C438" s="84" t="s">
        <v>146</v>
      </c>
      <c r="D438" s="8">
        <v>150</v>
      </c>
      <c r="E438" s="40"/>
      <c r="F438" s="46"/>
      <c r="G438" s="46"/>
    </row>
    <row r="439" spans="1:7" ht="15" x14ac:dyDescent="0.25">
      <c r="A439" s="6">
        <v>2200</v>
      </c>
      <c r="B439" s="108"/>
      <c r="C439" s="84" t="s">
        <v>156</v>
      </c>
      <c r="D439" s="8">
        <v>-150</v>
      </c>
      <c r="E439" s="40"/>
      <c r="F439" s="46"/>
      <c r="G439" s="46"/>
    </row>
    <row r="440" spans="1:7" x14ac:dyDescent="0.2">
      <c r="A440" s="74" t="s">
        <v>34</v>
      </c>
      <c r="B440" s="15" t="s">
        <v>157</v>
      </c>
      <c r="C440" s="7" t="s">
        <v>39</v>
      </c>
      <c r="D440" s="8"/>
      <c r="E440" s="63"/>
      <c r="F440" s="46"/>
      <c r="G440" s="46"/>
    </row>
    <row r="441" spans="1:7" x14ac:dyDescent="0.2">
      <c r="A441" s="6"/>
      <c r="B441" s="137"/>
      <c r="C441" s="138" t="s">
        <v>10</v>
      </c>
      <c r="D441" s="98">
        <v>0</v>
      </c>
      <c r="E441" s="63"/>
      <c r="F441" s="46"/>
      <c r="G441" s="46"/>
    </row>
    <row r="442" spans="1:7" x14ac:dyDescent="0.2">
      <c r="A442" s="6">
        <v>2200</v>
      </c>
      <c r="B442" s="137"/>
      <c r="C442" s="9" t="s">
        <v>142</v>
      </c>
      <c r="D442" s="96">
        <v>3055</v>
      </c>
      <c r="E442" s="40"/>
      <c r="F442" s="46"/>
      <c r="G442" s="46"/>
    </row>
    <row r="443" spans="1:7" x14ac:dyDescent="0.2">
      <c r="A443" s="6">
        <v>5200</v>
      </c>
      <c r="B443" s="137"/>
      <c r="C443" s="138" t="s">
        <v>92</v>
      </c>
      <c r="D443" s="96">
        <v>-3055</v>
      </c>
      <c r="E443" s="40"/>
      <c r="F443" s="46"/>
      <c r="G443" s="46"/>
    </row>
    <row r="444" spans="1:7" x14ac:dyDescent="0.2">
      <c r="A444" s="74" t="s">
        <v>34</v>
      </c>
      <c r="B444" s="15" t="s">
        <v>157</v>
      </c>
      <c r="C444" s="7" t="s">
        <v>160</v>
      </c>
      <c r="D444" s="8"/>
      <c r="E444" s="40"/>
      <c r="F444" s="46"/>
      <c r="G444" s="46"/>
    </row>
    <row r="445" spans="1:7" x14ac:dyDescent="0.2">
      <c r="A445" s="74"/>
      <c r="B445" s="137"/>
      <c r="C445" s="138" t="s">
        <v>10</v>
      </c>
      <c r="D445" s="98">
        <v>0</v>
      </c>
      <c r="E445" s="40"/>
      <c r="F445" s="46"/>
      <c r="G445" s="46"/>
    </row>
    <row r="446" spans="1:7" x14ac:dyDescent="0.2">
      <c r="A446" s="6">
        <v>2100</v>
      </c>
      <c r="B446" s="137"/>
      <c r="C446" s="9" t="s">
        <v>153</v>
      </c>
      <c r="D446" s="96">
        <v>16</v>
      </c>
      <c r="E446" s="40"/>
      <c r="F446" s="46"/>
      <c r="G446" s="46"/>
    </row>
    <row r="447" spans="1:7" x14ac:dyDescent="0.2">
      <c r="A447" s="6">
        <v>2200</v>
      </c>
      <c r="B447" s="137"/>
      <c r="C447" s="138" t="s">
        <v>73</v>
      </c>
      <c r="D447" s="96">
        <v>-16</v>
      </c>
      <c r="E447" s="40"/>
      <c r="F447" s="46"/>
      <c r="G447" s="46"/>
    </row>
    <row r="448" spans="1:7" x14ac:dyDescent="0.2">
      <c r="A448" s="34" t="s">
        <v>68</v>
      </c>
      <c r="B448" s="15" t="s">
        <v>157</v>
      </c>
      <c r="C448" s="4" t="s">
        <v>161</v>
      </c>
      <c r="D448" s="19"/>
      <c r="E448" s="40"/>
      <c r="F448" s="46"/>
      <c r="G448" s="46"/>
    </row>
    <row r="449" spans="1:7" x14ac:dyDescent="0.2">
      <c r="A449" s="34"/>
      <c r="B449" s="139"/>
      <c r="C449" s="138" t="s">
        <v>10</v>
      </c>
      <c r="D449" s="98">
        <f>D450+D451+D452</f>
        <v>0</v>
      </c>
      <c r="E449" s="40"/>
      <c r="F449" s="46"/>
      <c r="G449" s="46"/>
    </row>
    <row r="450" spans="1:7" x14ac:dyDescent="0.2">
      <c r="A450" s="8">
        <v>2200</v>
      </c>
      <c r="B450" s="9"/>
      <c r="C450" s="9" t="s">
        <v>142</v>
      </c>
      <c r="D450" s="96">
        <v>-311</v>
      </c>
      <c r="E450" s="40"/>
      <c r="F450" s="46"/>
      <c r="G450" s="46"/>
    </row>
    <row r="451" spans="1:7" x14ac:dyDescent="0.2">
      <c r="A451" s="6">
        <v>2300</v>
      </c>
      <c r="B451" s="137"/>
      <c r="C451" s="9" t="s">
        <v>73</v>
      </c>
      <c r="D451" s="8">
        <v>-100</v>
      </c>
      <c r="E451" s="40"/>
      <c r="F451" s="46"/>
      <c r="G451" s="46"/>
    </row>
    <row r="452" spans="1:7" x14ac:dyDescent="0.2">
      <c r="A452" s="8">
        <v>2400</v>
      </c>
      <c r="B452" s="9"/>
      <c r="C452" s="136" t="s">
        <v>162</v>
      </c>
      <c r="D452" s="8">
        <v>411</v>
      </c>
      <c r="E452" s="40"/>
      <c r="F452" s="46"/>
      <c r="G452" s="46"/>
    </row>
    <row r="453" spans="1:7" x14ac:dyDescent="0.2">
      <c r="A453" s="34" t="s">
        <v>68</v>
      </c>
      <c r="B453" s="15" t="s">
        <v>157</v>
      </c>
      <c r="C453" s="4" t="s">
        <v>163</v>
      </c>
      <c r="D453" s="19"/>
      <c r="E453" s="40"/>
      <c r="F453" s="46"/>
      <c r="G453" s="46"/>
    </row>
    <row r="454" spans="1:7" x14ac:dyDescent="0.2">
      <c r="A454" s="34"/>
      <c r="B454" s="139"/>
      <c r="C454" s="138" t="s">
        <v>10</v>
      </c>
      <c r="D454" s="98">
        <f>D455+D456+D457</f>
        <v>0</v>
      </c>
      <c r="E454" s="40"/>
      <c r="F454" s="46"/>
      <c r="G454" s="46"/>
    </row>
    <row r="455" spans="1:7" x14ac:dyDescent="0.2">
      <c r="A455" s="8">
        <v>2200</v>
      </c>
      <c r="B455" s="9"/>
      <c r="C455" s="9" t="s">
        <v>142</v>
      </c>
      <c r="D455" s="96">
        <v>-110</v>
      </c>
      <c r="E455" s="40"/>
      <c r="F455" s="46"/>
      <c r="G455" s="46"/>
    </row>
    <row r="456" spans="1:7" x14ac:dyDescent="0.2">
      <c r="A456" s="6">
        <v>2300</v>
      </c>
      <c r="B456" s="137"/>
      <c r="C456" s="9" t="s">
        <v>73</v>
      </c>
      <c r="D456" s="8">
        <v>-311</v>
      </c>
      <c r="E456" s="40"/>
      <c r="F456" s="46"/>
      <c r="G456" s="46"/>
    </row>
    <row r="457" spans="1:7" x14ac:dyDescent="0.2">
      <c r="A457" s="8">
        <v>2400</v>
      </c>
      <c r="B457" s="9"/>
      <c r="C457" s="136" t="s">
        <v>162</v>
      </c>
      <c r="D457" s="8">
        <v>421</v>
      </c>
      <c r="E457" s="40"/>
      <c r="F457" s="46"/>
      <c r="G457" s="46"/>
    </row>
    <row r="458" spans="1:7" x14ac:dyDescent="0.2">
      <c r="A458" s="34" t="s">
        <v>68</v>
      </c>
      <c r="B458" s="15" t="s">
        <v>157</v>
      </c>
      <c r="C458" s="4" t="s">
        <v>69</v>
      </c>
      <c r="D458" s="19"/>
      <c r="E458" s="40"/>
      <c r="F458" s="46"/>
      <c r="G458" s="46"/>
    </row>
    <row r="459" spans="1:7" x14ac:dyDescent="0.2">
      <c r="A459" s="34"/>
      <c r="B459" s="139"/>
      <c r="C459" s="138" t="s">
        <v>10</v>
      </c>
      <c r="D459" s="98">
        <f>D460+D461+D462+D463</f>
        <v>0</v>
      </c>
      <c r="E459" s="40"/>
      <c r="F459" s="46"/>
      <c r="G459" s="46"/>
    </row>
    <row r="460" spans="1:7" x14ac:dyDescent="0.2">
      <c r="A460" s="8">
        <v>1100</v>
      </c>
      <c r="B460" s="9"/>
      <c r="C460" s="9" t="s">
        <v>164</v>
      </c>
      <c r="D460" s="96">
        <v>2672</v>
      </c>
      <c r="E460" s="40"/>
      <c r="F460" s="46"/>
      <c r="G460" s="46"/>
    </row>
    <row r="461" spans="1:7" x14ac:dyDescent="0.2">
      <c r="A461" s="6">
        <v>1200</v>
      </c>
      <c r="B461" s="137"/>
      <c r="C461" s="9" t="s">
        <v>50</v>
      </c>
      <c r="D461" s="8">
        <v>328</v>
      </c>
      <c r="E461" s="40"/>
      <c r="F461" s="46"/>
      <c r="G461" s="46"/>
    </row>
    <row r="462" spans="1:7" x14ac:dyDescent="0.2">
      <c r="A462" s="8">
        <v>2200</v>
      </c>
      <c r="B462" s="9"/>
      <c r="C462" s="9" t="s">
        <v>142</v>
      </c>
      <c r="D462" s="8">
        <v>-2900</v>
      </c>
      <c r="E462" s="40"/>
      <c r="F462" s="46"/>
      <c r="G462" s="46"/>
    </row>
    <row r="463" spans="1:7" x14ac:dyDescent="0.2">
      <c r="A463" s="6">
        <v>2300</v>
      </c>
      <c r="B463" s="137"/>
      <c r="C463" s="9" t="s">
        <v>73</v>
      </c>
      <c r="D463" s="8">
        <v>-100</v>
      </c>
      <c r="E463" s="40"/>
      <c r="F463" s="46"/>
      <c r="G463" s="46"/>
    </row>
    <row r="464" spans="1:7" x14ac:dyDescent="0.2">
      <c r="A464" s="34" t="s">
        <v>129</v>
      </c>
      <c r="B464" s="15" t="s">
        <v>157</v>
      </c>
      <c r="C464" s="38" t="s">
        <v>130</v>
      </c>
      <c r="D464" s="8"/>
      <c r="E464" s="40"/>
      <c r="F464" s="46"/>
      <c r="G464" s="46"/>
    </row>
    <row r="465" spans="1:7" x14ac:dyDescent="0.2">
      <c r="A465" s="34"/>
      <c r="B465" s="139"/>
      <c r="C465" s="138" t="s">
        <v>10</v>
      </c>
      <c r="D465" s="98">
        <f>D466+D467</f>
        <v>0</v>
      </c>
      <c r="E465" s="40"/>
      <c r="F465" s="46"/>
      <c r="G465" s="46"/>
    </row>
    <row r="466" spans="1:7" x14ac:dyDescent="0.2">
      <c r="A466" s="8">
        <v>2200</v>
      </c>
      <c r="B466" s="9"/>
      <c r="C466" s="9" t="s">
        <v>78</v>
      </c>
      <c r="D466" s="96">
        <v>-700</v>
      </c>
      <c r="E466" s="40"/>
      <c r="F466" s="46"/>
      <c r="G466" s="46"/>
    </row>
    <row r="467" spans="1:7" x14ac:dyDescent="0.2">
      <c r="A467" s="6">
        <v>2300</v>
      </c>
      <c r="B467" s="137"/>
      <c r="C467" s="9" t="s">
        <v>196</v>
      </c>
      <c r="D467" s="8">
        <v>700</v>
      </c>
      <c r="E467" s="40"/>
      <c r="F467" s="46"/>
      <c r="G467" s="46"/>
    </row>
    <row r="468" spans="1:7" ht="25.5" x14ac:dyDescent="0.2">
      <c r="A468" s="6" t="s">
        <v>125</v>
      </c>
      <c r="B468" s="137" t="s">
        <v>18</v>
      </c>
      <c r="C468" s="4" t="s">
        <v>200</v>
      </c>
      <c r="D468" s="8"/>
      <c r="E468" s="40"/>
      <c r="F468" s="46"/>
      <c r="G468" s="46"/>
    </row>
    <row r="469" spans="1:7" x14ac:dyDescent="0.2">
      <c r="A469" s="34"/>
      <c r="B469" s="139"/>
      <c r="C469" s="138" t="s">
        <v>10</v>
      </c>
      <c r="D469" s="98">
        <f>D470+D471</f>
        <v>0</v>
      </c>
      <c r="E469" s="40"/>
      <c r="F469" s="46"/>
      <c r="G469" s="46"/>
    </row>
    <row r="470" spans="1:7" x14ac:dyDescent="0.2">
      <c r="A470" s="8">
        <v>2200</v>
      </c>
      <c r="B470" s="9"/>
      <c r="C470" s="9" t="s">
        <v>78</v>
      </c>
      <c r="D470" s="96">
        <v>2000</v>
      </c>
      <c r="E470" s="40"/>
      <c r="F470" s="46"/>
      <c r="G470" s="46"/>
    </row>
    <row r="471" spans="1:7" x14ac:dyDescent="0.2">
      <c r="A471" s="6">
        <v>3200</v>
      </c>
      <c r="B471" s="137"/>
      <c r="C471" s="9" t="s">
        <v>201</v>
      </c>
      <c r="D471" s="8">
        <v>-2000</v>
      </c>
      <c r="E471" s="40"/>
      <c r="F471" s="46"/>
      <c r="G471" s="46"/>
    </row>
    <row r="472" spans="1:7" ht="25.5" x14ac:dyDescent="0.2">
      <c r="A472" s="6" t="s">
        <v>125</v>
      </c>
      <c r="B472" s="137" t="s">
        <v>18</v>
      </c>
      <c r="C472" s="4" t="s">
        <v>202</v>
      </c>
      <c r="D472" s="8"/>
      <c r="E472" s="40"/>
      <c r="F472" s="46"/>
      <c r="G472" s="46"/>
    </row>
    <row r="473" spans="1:7" x14ac:dyDescent="0.2">
      <c r="A473" s="34"/>
      <c r="B473" s="139"/>
      <c r="C473" s="138" t="s">
        <v>10</v>
      </c>
      <c r="D473" s="98">
        <f>D474+D475</f>
        <v>0</v>
      </c>
      <c r="E473" s="40"/>
      <c r="F473" s="46"/>
      <c r="G473" s="46"/>
    </row>
    <row r="474" spans="1:7" x14ac:dyDescent="0.2">
      <c r="A474" s="8">
        <v>2200</v>
      </c>
      <c r="B474" s="9"/>
      <c r="C474" s="9" t="s">
        <v>78</v>
      </c>
      <c r="D474" s="96">
        <v>-2000</v>
      </c>
      <c r="E474" s="40"/>
      <c r="F474" s="46"/>
      <c r="G474" s="46"/>
    </row>
    <row r="475" spans="1:7" x14ac:dyDescent="0.2">
      <c r="A475" s="6">
        <v>3200</v>
      </c>
      <c r="B475" s="137"/>
      <c r="C475" s="9" t="s">
        <v>201</v>
      </c>
      <c r="D475" s="8">
        <v>2000</v>
      </c>
      <c r="E475" s="40"/>
      <c r="F475" s="46"/>
      <c r="G475" s="46"/>
    </row>
    <row r="476" spans="1:7" x14ac:dyDescent="0.2">
      <c r="A476" s="6" t="s">
        <v>125</v>
      </c>
      <c r="B476" s="137" t="s">
        <v>18</v>
      </c>
      <c r="C476" s="4" t="s">
        <v>203</v>
      </c>
      <c r="D476" s="8"/>
      <c r="E476" s="40"/>
      <c r="F476" s="46"/>
      <c r="G476" s="46"/>
    </row>
    <row r="477" spans="1:7" x14ac:dyDescent="0.2">
      <c r="A477" s="34"/>
      <c r="B477" s="139"/>
      <c r="C477" s="138" t="s">
        <v>10</v>
      </c>
      <c r="D477" s="98">
        <f>D478+D479</f>
        <v>0</v>
      </c>
      <c r="E477" s="40"/>
      <c r="F477" s="46"/>
      <c r="G477" s="46"/>
    </row>
    <row r="478" spans="1:7" x14ac:dyDescent="0.2">
      <c r="A478" s="8">
        <v>2200</v>
      </c>
      <c r="B478" s="9"/>
      <c r="C478" s="9" t="s">
        <v>78</v>
      </c>
      <c r="D478" s="96">
        <v>-665</v>
      </c>
      <c r="E478" s="40"/>
      <c r="F478" s="46"/>
      <c r="G478" s="46"/>
    </row>
    <row r="479" spans="1:7" x14ac:dyDescent="0.2">
      <c r="A479" s="6">
        <v>2300</v>
      </c>
      <c r="B479" s="137"/>
      <c r="C479" s="9" t="s">
        <v>196</v>
      </c>
      <c r="D479" s="8">
        <v>665</v>
      </c>
      <c r="E479" s="40"/>
      <c r="F479" s="46"/>
      <c r="G479" s="46"/>
    </row>
    <row r="480" spans="1:7" x14ac:dyDescent="0.2">
      <c r="A480" s="6" t="s">
        <v>125</v>
      </c>
      <c r="B480" s="137" t="s">
        <v>18</v>
      </c>
      <c r="C480" s="4" t="s">
        <v>204</v>
      </c>
      <c r="D480" s="8"/>
      <c r="E480" s="40"/>
      <c r="F480" s="46"/>
      <c r="G480" s="46"/>
    </row>
    <row r="481" spans="1:7" x14ac:dyDescent="0.2">
      <c r="A481" s="34"/>
      <c r="B481" s="139"/>
      <c r="C481" s="138" t="s">
        <v>10</v>
      </c>
      <c r="D481" s="98">
        <f>D482+D483</f>
        <v>0</v>
      </c>
      <c r="E481" s="40"/>
      <c r="F481" s="46"/>
      <c r="G481" s="46"/>
    </row>
    <row r="482" spans="1:7" x14ac:dyDescent="0.2">
      <c r="A482" s="8">
        <v>2200</v>
      </c>
      <c r="B482" s="9"/>
      <c r="C482" s="9" t="s">
        <v>78</v>
      </c>
      <c r="D482" s="96">
        <v>3500</v>
      </c>
      <c r="E482" s="40"/>
      <c r="F482" s="46"/>
      <c r="G482" s="46"/>
    </row>
    <row r="483" spans="1:7" x14ac:dyDescent="0.2">
      <c r="A483" s="6">
        <v>3200</v>
      </c>
      <c r="B483" s="137"/>
      <c r="C483" s="9" t="s">
        <v>201</v>
      </c>
      <c r="D483" s="8">
        <v>-3500</v>
      </c>
      <c r="E483" s="40"/>
      <c r="F483" s="46"/>
      <c r="G483" s="46"/>
    </row>
    <row r="484" spans="1:7" x14ac:dyDescent="0.2">
      <c r="A484" s="6" t="s">
        <v>125</v>
      </c>
      <c r="B484" s="137" t="s">
        <v>18</v>
      </c>
      <c r="C484" s="4" t="s">
        <v>205</v>
      </c>
      <c r="D484" s="8"/>
      <c r="E484" s="40"/>
      <c r="F484" s="46"/>
      <c r="G484" s="46"/>
    </row>
    <row r="485" spans="1:7" x14ac:dyDescent="0.2">
      <c r="A485" s="34"/>
      <c r="B485" s="139"/>
      <c r="C485" s="138" t="s">
        <v>10</v>
      </c>
      <c r="D485" s="98">
        <f>D486+D487</f>
        <v>0</v>
      </c>
      <c r="E485" s="40"/>
      <c r="F485" s="46"/>
      <c r="G485" s="46"/>
    </row>
    <row r="486" spans="1:7" x14ac:dyDescent="0.2">
      <c r="A486" s="8">
        <v>2200</v>
      </c>
      <c r="B486" s="9"/>
      <c r="C486" s="9" t="s">
        <v>78</v>
      </c>
      <c r="D486" s="96">
        <v>628</v>
      </c>
      <c r="E486" s="40"/>
      <c r="F486" s="46"/>
      <c r="G486" s="46"/>
    </row>
    <row r="487" spans="1:7" x14ac:dyDescent="0.2">
      <c r="A487" s="6">
        <v>2300</v>
      </c>
      <c r="B487" s="137"/>
      <c r="C487" s="9" t="s">
        <v>196</v>
      </c>
      <c r="D487" s="8">
        <v>-628</v>
      </c>
      <c r="E487" s="40"/>
      <c r="F487" s="46"/>
      <c r="G487" s="46"/>
    </row>
    <row r="488" spans="1:7" ht="25.5" x14ac:dyDescent="0.2">
      <c r="A488" s="6" t="s">
        <v>125</v>
      </c>
      <c r="B488" s="137" t="s">
        <v>18</v>
      </c>
      <c r="C488" s="4" t="s">
        <v>233</v>
      </c>
      <c r="D488" s="8"/>
      <c r="E488" s="40"/>
      <c r="F488" s="46"/>
      <c r="G488" s="46"/>
    </row>
    <row r="489" spans="1:7" x14ac:dyDescent="0.2">
      <c r="A489" s="34"/>
      <c r="B489" s="139"/>
      <c r="C489" s="138" t="s">
        <v>10</v>
      </c>
      <c r="D489" s="98">
        <f>SUM(D490:D492)</f>
        <v>0</v>
      </c>
      <c r="E489" s="40"/>
      <c r="F489" s="46"/>
      <c r="G489" s="46"/>
    </row>
    <row r="490" spans="1:7" x14ac:dyDescent="0.2">
      <c r="A490" s="8">
        <v>1100</v>
      </c>
      <c r="B490" s="9"/>
      <c r="C490" s="9" t="s">
        <v>51</v>
      </c>
      <c r="D490" s="96">
        <v>-1358</v>
      </c>
      <c r="E490" s="40"/>
      <c r="F490" s="46"/>
      <c r="G490" s="46"/>
    </row>
    <row r="491" spans="1:7" x14ac:dyDescent="0.2">
      <c r="A491" s="6">
        <v>1200</v>
      </c>
      <c r="B491" s="137"/>
      <c r="C491" s="9" t="s">
        <v>50</v>
      </c>
      <c r="D491" s="8">
        <v>-650</v>
      </c>
      <c r="E491" s="40"/>
      <c r="F491" s="46"/>
      <c r="G491" s="46"/>
    </row>
    <row r="492" spans="1:7" x14ac:dyDescent="0.2">
      <c r="A492" s="6">
        <v>6400</v>
      </c>
      <c r="B492" s="137"/>
      <c r="C492" s="9" t="s">
        <v>234</v>
      </c>
      <c r="D492" s="8">
        <v>2008</v>
      </c>
      <c r="E492" s="40"/>
      <c r="F492" s="46"/>
      <c r="G492" s="46"/>
    </row>
    <row r="493" spans="1:7" x14ac:dyDescent="0.2">
      <c r="A493" s="6" t="s">
        <v>125</v>
      </c>
      <c r="B493" s="137" t="s">
        <v>18</v>
      </c>
      <c r="C493" s="4" t="s">
        <v>235</v>
      </c>
      <c r="D493" s="8"/>
      <c r="E493" s="40"/>
      <c r="F493" s="46"/>
      <c r="G493" s="46"/>
    </row>
    <row r="494" spans="1:7" x14ac:dyDescent="0.2">
      <c r="A494" s="34"/>
      <c r="B494" s="139"/>
      <c r="C494" s="138" t="s">
        <v>10</v>
      </c>
      <c r="D494" s="98">
        <f>D495+D496</f>
        <v>0</v>
      </c>
      <c r="E494" s="40"/>
      <c r="F494" s="46"/>
      <c r="G494" s="46"/>
    </row>
    <row r="495" spans="1:7" x14ac:dyDescent="0.2">
      <c r="A495" s="8">
        <v>2200</v>
      </c>
      <c r="B495" s="9"/>
      <c r="C495" s="9" t="s">
        <v>78</v>
      </c>
      <c r="D495" s="96">
        <v>90</v>
      </c>
      <c r="E495" s="40"/>
      <c r="F495" s="46"/>
      <c r="G495" s="46"/>
    </row>
    <row r="496" spans="1:7" x14ac:dyDescent="0.2">
      <c r="A496" s="6">
        <v>3200</v>
      </c>
      <c r="B496" s="137"/>
      <c r="C496" s="9" t="s">
        <v>201</v>
      </c>
      <c r="D496" s="8">
        <v>-90</v>
      </c>
      <c r="E496" s="40"/>
      <c r="F496" s="46"/>
      <c r="G496" s="46"/>
    </row>
    <row r="497" spans="1:7" x14ac:dyDescent="0.2">
      <c r="A497" s="6" t="s">
        <v>125</v>
      </c>
      <c r="B497" s="137" t="s">
        <v>18</v>
      </c>
      <c r="C497" s="4" t="s">
        <v>236</v>
      </c>
      <c r="D497" s="8"/>
      <c r="E497" s="40"/>
      <c r="F497" s="46"/>
      <c r="G497" s="46"/>
    </row>
    <row r="498" spans="1:7" x14ac:dyDescent="0.2">
      <c r="A498" s="34"/>
      <c r="B498" s="139"/>
      <c r="C498" s="138" t="s">
        <v>10</v>
      </c>
      <c r="D498" s="98">
        <f>D499+D500</f>
        <v>0</v>
      </c>
      <c r="E498" s="40"/>
      <c r="F498" s="46"/>
      <c r="G498" s="46"/>
    </row>
    <row r="499" spans="1:7" x14ac:dyDescent="0.2">
      <c r="A499" s="6">
        <v>2300</v>
      </c>
      <c r="B499" s="137"/>
      <c r="C499" s="9" t="s">
        <v>196</v>
      </c>
      <c r="D499" s="96">
        <v>500</v>
      </c>
      <c r="E499" s="40"/>
      <c r="F499" s="46"/>
      <c r="G499" s="46"/>
    </row>
    <row r="500" spans="1:7" x14ac:dyDescent="0.2">
      <c r="A500" s="6">
        <v>3200</v>
      </c>
      <c r="B500" s="137"/>
      <c r="C500" s="9" t="s">
        <v>201</v>
      </c>
      <c r="D500" s="8">
        <v>-500</v>
      </c>
      <c r="E500" s="40"/>
      <c r="F500" s="46"/>
      <c r="G500" s="46"/>
    </row>
    <row r="501" spans="1:7" ht="25.5" x14ac:dyDescent="0.2">
      <c r="A501" s="6" t="s">
        <v>125</v>
      </c>
      <c r="B501" s="137" t="s">
        <v>18</v>
      </c>
      <c r="C501" s="4" t="s">
        <v>237</v>
      </c>
      <c r="D501" s="8"/>
      <c r="E501" s="40"/>
      <c r="F501" s="46"/>
      <c r="G501" s="46"/>
    </row>
    <row r="502" spans="1:7" x14ac:dyDescent="0.2">
      <c r="A502" s="34"/>
      <c r="B502" s="139"/>
      <c r="C502" s="138" t="s">
        <v>10</v>
      </c>
      <c r="D502" s="98">
        <f>D503+D504</f>
        <v>0</v>
      </c>
      <c r="E502" s="40"/>
      <c r="F502" s="46"/>
      <c r="G502" s="46"/>
    </row>
    <row r="503" spans="1:7" x14ac:dyDescent="0.2">
      <c r="A503" s="8">
        <v>2200</v>
      </c>
      <c r="B503" s="9"/>
      <c r="C503" s="9" t="s">
        <v>78</v>
      </c>
      <c r="D503" s="96">
        <v>-302</v>
      </c>
      <c r="E503" s="40"/>
      <c r="F503" s="46"/>
      <c r="G503" s="46"/>
    </row>
    <row r="504" spans="1:7" x14ac:dyDescent="0.2">
      <c r="A504" s="6">
        <v>2300</v>
      </c>
      <c r="B504" s="137"/>
      <c r="C504" s="9" t="s">
        <v>196</v>
      </c>
      <c r="D504" s="8">
        <v>302</v>
      </c>
      <c r="E504" s="40"/>
      <c r="F504" s="46"/>
      <c r="G504" s="46"/>
    </row>
    <row r="505" spans="1:7" ht="25.5" x14ac:dyDescent="0.2">
      <c r="A505" s="6" t="s">
        <v>125</v>
      </c>
      <c r="B505" s="137" t="s">
        <v>18</v>
      </c>
      <c r="C505" s="4" t="s">
        <v>238</v>
      </c>
      <c r="D505" s="8"/>
      <c r="E505" s="40"/>
      <c r="F505" s="46"/>
      <c r="G505" s="46"/>
    </row>
    <row r="506" spans="1:7" x14ac:dyDescent="0.2">
      <c r="A506" s="34"/>
      <c r="B506" s="139"/>
      <c r="C506" s="138" t="s">
        <v>10</v>
      </c>
      <c r="D506" s="98">
        <f>D507+D508</f>
        <v>0</v>
      </c>
      <c r="E506" s="40"/>
      <c r="F506" s="46"/>
      <c r="G506" s="46"/>
    </row>
    <row r="507" spans="1:7" x14ac:dyDescent="0.2">
      <c r="A507" s="8">
        <v>2200</v>
      </c>
      <c r="B507" s="9"/>
      <c r="C507" s="9" t="s">
        <v>78</v>
      </c>
      <c r="D507" s="96">
        <v>-306</v>
      </c>
      <c r="E507" s="40"/>
      <c r="F507" s="46"/>
      <c r="G507" s="46"/>
    </row>
    <row r="508" spans="1:7" x14ac:dyDescent="0.2">
      <c r="A508" s="6">
        <v>2300</v>
      </c>
      <c r="B508" s="137"/>
      <c r="C508" s="9" t="s">
        <v>196</v>
      </c>
      <c r="D508" s="8">
        <v>306</v>
      </c>
      <c r="E508" s="40"/>
      <c r="F508" s="46"/>
      <c r="G508" s="46"/>
    </row>
    <row r="509" spans="1:7" ht="25.5" x14ac:dyDescent="0.2">
      <c r="A509" s="6" t="s">
        <v>125</v>
      </c>
      <c r="B509" s="137" t="s">
        <v>18</v>
      </c>
      <c r="C509" s="4" t="s">
        <v>239</v>
      </c>
      <c r="D509" s="8"/>
      <c r="E509" s="40"/>
      <c r="F509" s="46"/>
      <c r="G509" s="46"/>
    </row>
    <row r="510" spans="1:7" x14ac:dyDescent="0.2">
      <c r="A510" s="34"/>
      <c r="B510" s="139"/>
      <c r="C510" s="138" t="s">
        <v>10</v>
      </c>
      <c r="D510" s="98">
        <f>SUM(D511:D513)</f>
        <v>0</v>
      </c>
      <c r="E510" s="40"/>
      <c r="F510" s="46"/>
      <c r="G510" s="46"/>
    </row>
    <row r="511" spans="1:7" x14ac:dyDescent="0.2">
      <c r="A511" s="6">
        <v>2300</v>
      </c>
      <c r="B511" s="137"/>
      <c r="C511" s="9" t="s">
        <v>196</v>
      </c>
      <c r="D511" s="96">
        <v>-1502</v>
      </c>
      <c r="E511" s="40"/>
      <c r="F511" s="46"/>
      <c r="G511" s="46"/>
    </row>
    <row r="512" spans="1:7" x14ac:dyDescent="0.2">
      <c r="A512" s="6">
        <v>3200</v>
      </c>
      <c r="B512" s="137"/>
      <c r="C512" s="9" t="s">
        <v>201</v>
      </c>
      <c r="D512" s="8">
        <v>1300</v>
      </c>
      <c r="E512" s="40"/>
      <c r="F512" s="46"/>
      <c r="G512" s="46"/>
    </row>
    <row r="513" spans="1:7" x14ac:dyDescent="0.2">
      <c r="A513" s="8">
        <v>2200</v>
      </c>
      <c r="B513" s="9"/>
      <c r="C513" s="9" t="s">
        <v>78</v>
      </c>
      <c r="D513" s="8">
        <v>202</v>
      </c>
      <c r="E513" s="40"/>
      <c r="F513" s="46"/>
      <c r="G513" s="46"/>
    </row>
    <row r="514" spans="1:7" x14ac:dyDescent="0.2">
      <c r="A514" s="6" t="s">
        <v>68</v>
      </c>
      <c r="B514" s="137" t="s">
        <v>18</v>
      </c>
      <c r="C514" s="4" t="s">
        <v>206</v>
      </c>
      <c r="D514" s="8"/>
      <c r="E514" s="40"/>
      <c r="F514" s="46"/>
      <c r="G514" s="46"/>
    </row>
    <row r="515" spans="1:7" x14ac:dyDescent="0.2">
      <c r="A515" s="34"/>
      <c r="B515" s="139"/>
      <c r="C515" s="138" t="s">
        <v>10</v>
      </c>
      <c r="D515" s="98">
        <f>D516+D517+D518</f>
        <v>0</v>
      </c>
      <c r="E515" s="40"/>
      <c r="F515" s="46"/>
      <c r="G515" s="46"/>
    </row>
    <row r="516" spans="1:7" x14ac:dyDescent="0.2">
      <c r="A516" s="8">
        <v>2200</v>
      </c>
      <c r="B516" s="9"/>
      <c r="C516" s="9" t="s">
        <v>78</v>
      </c>
      <c r="D516" s="96">
        <v>-445</v>
      </c>
      <c r="E516" s="40"/>
      <c r="F516" s="46"/>
      <c r="G516" s="46"/>
    </row>
    <row r="517" spans="1:7" x14ac:dyDescent="0.2">
      <c r="A517" s="6">
        <v>1100</v>
      </c>
      <c r="B517" s="137"/>
      <c r="C517" s="9" t="s">
        <v>51</v>
      </c>
      <c r="D517" s="8">
        <v>443</v>
      </c>
      <c r="E517" s="40"/>
      <c r="F517" s="46"/>
      <c r="G517" s="46"/>
    </row>
    <row r="518" spans="1:7" x14ac:dyDescent="0.2">
      <c r="A518" s="6">
        <v>2300</v>
      </c>
      <c r="B518" s="137"/>
      <c r="C518" s="9" t="s">
        <v>196</v>
      </c>
      <c r="D518" s="8">
        <v>2</v>
      </c>
      <c r="E518" s="40"/>
      <c r="F518" s="46"/>
      <c r="G518" s="46"/>
    </row>
    <row r="519" spans="1:7" ht="25.5" x14ac:dyDescent="0.2">
      <c r="A519" s="6" t="s">
        <v>68</v>
      </c>
      <c r="B519" s="137" t="s">
        <v>18</v>
      </c>
      <c r="C519" s="4" t="s">
        <v>207</v>
      </c>
      <c r="D519" s="8"/>
      <c r="E519" s="40"/>
      <c r="F519" s="46"/>
      <c r="G519" s="46"/>
    </row>
    <row r="520" spans="1:7" x14ac:dyDescent="0.2">
      <c r="A520" s="34"/>
      <c r="B520" s="139"/>
      <c r="C520" s="138" t="s">
        <v>10</v>
      </c>
      <c r="D520" s="98">
        <f>D521+D522</f>
        <v>0</v>
      </c>
      <c r="E520" s="40"/>
      <c r="F520" s="46"/>
      <c r="G520" s="46"/>
    </row>
    <row r="521" spans="1:7" x14ac:dyDescent="0.2">
      <c r="A521" s="8">
        <v>2200</v>
      </c>
      <c r="B521" s="9"/>
      <c r="C521" s="9" t="s">
        <v>78</v>
      </c>
      <c r="D521" s="96">
        <v>32</v>
      </c>
      <c r="E521" s="40"/>
      <c r="F521" s="46"/>
      <c r="G521" s="46"/>
    </row>
    <row r="522" spans="1:7" x14ac:dyDescent="0.2">
      <c r="A522" s="6">
        <v>2300</v>
      </c>
      <c r="B522" s="137"/>
      <c r="C522" s="9" t="s">
        <v>196</v>
      </c>
      <c r="D522" s="8">
        <v>-32</v>
      </c>
      <c r="E522" s="40"/>
      <c r="F522" s="46"/>
      <c r="G522" s="46"/>
    </row>
    <row r="523" spans="1:7" x14ac:dyDescent="0.2">
      <c r="A523" s="6" t="s">
        <v>68</v>
      </c>
      <c r="B523" s="137" t="s">
        <v>18</v>
      </c>
      <c r="C523" s="4" t="s">
        <v>208</v>
      </c>
      <c r="D523" s="8"/>
      <c r="E523" s="40"/>
      <c r="F523" s="46"/>
      <c r="G523" s="46"/>
    </row>
    <row r="524" spans="1:7" x14ac:dyDescent="0.2">
      <c r="A524" s="34"/>
      <c r="B524" s="139"/>
      <c r="C524" s="138" t="s">
        <v>10</v>
      </c>
      <c r="D524" s="98">
        <f>SUM(D525:D528)</f>
        <v>0</v>
      </c>
      <c r="E524" s="40"/>
      <c r="F524" s="46"/>
      <c r="G524" s="46"/>
    </row>
    <row r="525" spans="1:7" x14ac:dyDescent="0.2">
      <c r="A525" s="8">
        <v>2200</v>
      </c>
      <c r="B525" s="9"/>
      <c r="C525" s="9" t="s">
        <v>78</v>
      </c>
      <c r="D525" s="96">
        <v>-284</v>
      </c>
      <c r="E525" s="40"/>
      <c r="F525" s="46"/>
      <c r="G525" s="46"/>
    </row>
    <row r="526" spans="1:7" x14ac:dyDescent="0.2">
      <c r="A526" s="6">
        <v>2300</v>
      </c>
      <c r="B526" s="137"/>
      <c r="C526" s="9" t="s">
        <v>196</v>
      </c>
      <c r="D526" s="8">
        <v>246</v>
      </c>
      <c r="E526" s="40"/>
      <c r="F526" s="46"/>
      <c r="G526" s="46"/>
    </row>
    <row r="527" spans="1:7" x14ac:dyDescent="0.2">
      <c r="A527" s="6">
        <v>1100</v>
      </c>
      <c r="B527" s="137"/>
      <c r="C527" s="9" t="s">
        <v>51</v>
      </c>
      <c r="D527" s="8">
        <v>30</v>
      </c>
      <c r="E527" s="40"/>
      <c r="F527" s="46"/>
      <c r="G527" s="46"/>
    </row>
    <row r="528" spans="1:7" x14ac:dyDescent="0.2">
      <c r="A528" s="6">
        <v>1200</v>
      </c>
      <c r="B528" s="137"/>
      <c r="C528" s="9" t="s">
        <v>50</v>
      </c>
      <c r="D528" s="8">
        <v>8</v>
      </c>
      <c r="E528" s="40"/>
      <c r="F528" s="46"/>
      <c r="G528" s="46"/>
    </row>
    <row r="529" spans="1:7" ht="28.5" customHeight="1" x14ac:dyDescent="0.2">
      <c r="A529" s="6" t="s">
        <v>68</v>
      </c>
      <c r="B529" s="137" t="s">
        <v>18</v>
      </c>
      <c r="C529" s="4" t="s">
        <v>209</v>
      </c>
      <c r="D529" s="8"/>
      <c r="E529" s="40"/>
      <c r="F529" s="46"/>
      <c r="G529" s="46"/>
    </row>
    <row r="530" spans="1:7" x14ac:dyDescent="0.2">
      <c r="A530" s="34"/>
      <c r="B530" s="139"/>
      <c r="C530" s="138" t="s">
        <v>10</v>
      </c>
      <c r="D530" s="98">
        <f>SUM(D531:D534)</f>
        <v>0</v>
      </c>
      <c r="E530" s="40"/>
      <c r="F530" s="46"/>
      <c r="G530" s="46"/>
    </row>
    <row r="531" spans="1:7" x14ac:dyDescent="0.2">
      <c r="A531" s="8">
        <v>2200</v>
      </c>
      <c r="B531" s="9"/>
      <c r="C531" s="9" t="s">
        <v>78</v>
      </c>
      <c r="D531" s="96">
        <v>-654</v>
      </c>
      <c r="E531" s="40"/>
      <c r="F531" s="46"/>
      <c r="G531" s="46"/>
    </row>
    <row r="532" spans="1:7" x14ac:dyDescent="0.2">
      <c r="A532" s="6">
        <v>2300</v>
      </c>
      <c r="B532" s="137"/>
      <c r="C532" s="9" t="s">
        <v>196</v>
      </c>
      <c r="D532" s="8">
        <v>187</v>
      </c>
      <c r="E532" s="40"/>
      <c r="F532" s="46"/>
      <c r="G532" s="46"/>
    </row>
    <row r="533" spans="1:7" x14ac:dyDescent="0.2">
      <c r="A533" s="6">
        <v>1100</v>
      </c>
      <c r="B533" s="137"/>
      <c r="C533" s="9" t="s">
        <v>51</v>
      </c>
      <c r="D533" s="8">
        <v>467</v>
      </c>
      <c r="E533" s="40"/>
      <c r="F533" s="46"/>
      <c r="G533" s="46"/>
    </row>
    <row r="534" spans="1:7" ht="26.25" customHeight="1" x14ac:dyDescent="0.2">
      <c r="A534" s="6" t="s">
        <v>68</v>
      </c>
      <c r="B534" s="137" t="s">
        <v>18</v>
      </c>
      <c r="C534" s="4" t="s">
        <v>210</v>
      </c>
      <c r="D534" s="8"/>
      <c r="E534" s="40"/>
      <c r="F534" s="46"/>
      <c r="G534" s="46"/>
    </row>
    <row r="535" spans="1:7" x14ac:dyDescent="0.2">
      <c r="A535" s="34"/>
      <c r="B535" s="139"/>
      <c r="C535" s="138" t="s">
        <v>10</v>
      </c>
      <c r="D535" s="98">
        <f>SUM(D536:D539)</f>
        <v>0</v>
      </c>
      <c r="E535" s="40"/>
      <c r="F535" s="46"/>
      <c r="G535" s="46"/>
    </row>
    <row r="536" spans="1:7" x14ac:dyDescent="0.2">
      <c r="A536" s="8">
        <v>2200</v>
      </c>
      <c r="B536" s="9"/>
      <c r="C536" s="9" t="s">
        <v>78</v>
      </c>
      <c r="D536" s="96">
        <v>-91</v>
      </c>
      <c r="E536" s="40"/>
      <c r="F536" s="46"/>
      <c r="G536" s="46"/>
    </row>
    <row r="537" spans="1:7" x14ac:dyDescent="0.2">
      <c r="A537" s="6">
        <v>2300</v>
      </c>
      <c r="B537" s="137"/>
      <c r="C537" s="9" t="s">
        <v>196</v>
      </c>
      <c r="D537" s="8">
        <v>91</v>
      </c>
      <c r="E537" s="40"/>
      <c r="F537" s="46"/>
      <c r="G537" s="46"/>
    </row>
    <row r="538" spans="1:7" ht="25.5" x14ac:dyDescent="0.2">
      <c r="A538" s="6" t="s">
        <v>68</v>
      </c>
      <c r="B538" s="137" t="s">
        <v>18</v>
      </c>
      <c r="C538" s="4" t="s">
        <v>211</v>
      </c>
      <c r="D538" s="8"/>
      <c r="E538" s="40"/>
      <c r="F538" s="46"/>
      <c r="G538" s="46"/>
    </row>
    <row r="539" spans="1:7" x14ac:dyDescent="0.2">
      <c r="A539" s="34"/>
      <c r="B539" s="139"/>
      <c r="C539" s="138" t="s">
        <v>10</v>
      </c>
      <c r="D539" s="98">
        <f>SUM(D540:D543)</f>
        <v>0</v>
      </c>
      <c r="E539" s="40"/>
      <c r="F539" s="46"/>
      <c r="G539" s="46"/>
    </row>
    <row r="540" spans="1:7" x14ac:dyDescent="0.2">
      <c r="A540" s="8">
        <v>2200</v>
      </c>
      <c r="B540" s="9"/>
      <c r="C540" s="9" t="s">
        <v>78</v>
      </c>
      <c r="D540" s="96">
        <v>-2863</v>
      </c>
      <c r="E540" s="40"/>
      <c r="F540" s="46"/>
      <c r="G540" s="46"/>
    </row>
    <row r="541" spans="1:7" x14ac:dyDescent="0.2">
      <c r="A541" s="6">
        <v>2300</v>
      </c>
      <c r="B541" s="137"/>
      <c r="C541" s="9" t="s">
        <v>196</v>
      </c>
      <c r="D541" s="8">
        <v>1070</v>
      </c>
      <c r="E541" s="40"/>
      <c r="F541" s="46"/>
      <c r="G541" s="46"/>
    </row>
    <row r="542" spans="1:7" x14ac:dyDescent="0.2">
      <c r="A542" s="6">
        <v>1100</v>
      </c>
      <c r="B542" s="137"/>
      <c r="C542" s="9" t="s">
        <v>51</v>
      </c>
      <c r="D542" s="8">
        <v>1757</v>
      </c>
      <c r="E542" s="40"/>
      <c r="F542" s="46"/>
      <c r="G542" s="46"/>
    </row>
    <row r="543" spans="1:7" x14ac:dyDescent="0.2">
      <c r="A543" s="6">
        <v>1200</v>
      </c>
      <c r="B543" s="137"/>
      <c r="C543" s="9" t="s">
        <v>50</v>
      </c>
      <c r="D543" s="8">
        <v>36</v>
      </c>
      <c r="E543" s="40"/>
      <c r="F543" s="46"/>
      <c r="G543" s="46"/>
    </row>
    <row r="544" spans="1:7" ht="38.25" x14ac:dyDescent="0.2">
      <c r="A544" s="6" t="s">
        <v>68</v>
      </c>
      <c r="B544" s="137" t="s">
        <v>18</v>
      </c>
      <c r="C544" s="4" t="s">
        <v>212</v>
      </c>
      <c r="D544" s="8"/>
      <c r="E544" s="40"/>
      <c r="F544" s="46"/>
      <c r="G544" s="46"/>
    </row>
    <row r="545" spans="1:7" x14ac:dyDescent="0.2">
      <c r="A545" s="34"/>
      <c r="B545" s="139"/>
      <c r="C545" s="138" t="s">
        <v>10</v>
      </c>
      <c r="D545" s="98">
        <f>SUM(D546:D547)</f>
        <v>0</v>
      </c>
      <c r="E545" s="40"/>
      <c r="F545" s="46"/>
      <c r="G545" s="46"/>
    </row>
    <row r="546" spans="1:7" x14ac:dyDescent="0.2">
      <c r="A546" s="8">
        <v>2200</v>
      </c>
      <c r="B546" s="9"/>
      <c r="C546" s="9" t="s">
        <v>78</v>
      </c>
      <c r="D546" s="96">
        <v>-3196</v>
      </c>
      <c r="E546" s="40"/>
      <c r="F546" s="46"/>
      <c r="G546" s="46"/>
    </row>
    <row r="547" spans="1:7" x14ac:dyDescent="0.2">
      <c r="A547" s="6">
        <v>3200</v>
      </c>
      <c r="B547" s="137"/>
      <c r="C547" s="9" t="s">
        <v>201</v>
      </c>
      <c r="D547" s="8">
        <v>3196</v>
      </c>
      <c r="E547" s="40"/>
      <c r="F547" s="46"/>
      <c r="G547" s="46"/>
    </row>
    <row r="548" spans="1:7" ht="25.5" x14ac:dyDescent="0.2">
      <c r="A548" s="6" t="s">
        <v>68</v>
      </c>
      <c r="B548" s="137" t="s">
        <v>18</v>
      </c>
      <c r="C548" s="148" t="s">
        <v>213</v>
      </c>
      <c r="D548" s="8"/>
      <c r="E548" s="40"/>
      <c r="F548" s="46"/>
      <c r="G548" s="46"/>
    </row>
    <row r="549" spans="1:7" x14ac:dyDescent="0.2">
      <c r="A549" s="34"/>
      <c r="B549" s="139"/>
      <c r="C549" s="138" t="s">
        <v>10</v>
      </c>
      <c r="D549" s="98">
        <f>SUM(D550:D551)</f>
        <v>0</v>
      </c>
      <c r="E549" s="40"/>
      <c r="F549" s="46"/>
      <c r="G549" s="46"/>
    </row>
    <row r="550" spans="1:7" x14ac:dyDescent="0.2">
      <c r="A550" s="8">
        <v>2200</v>
      </c>
      <c r="B550" s="9"/>
      <c r="C550" s="9" t="s">
        <v>78</v>
      </c>
      <c r="D550" s="96">
        <v>-297</v>
      </c>
      <c r="E550" s="40"/>
      <c r="F550" s="46"/>
      <c r="G550" s="46"/>
    </row>
    <row r="551" spans="1:7" x14ac:dyDescent="0.2">
      <c r="A551" s="6">
        <v>2300</v>
      </c>
      <c r="B551" s="137"/>
      <c r="C551" s="9" t="s">
        <v>196</v>
      </c>
      <c r="D551" s="8">
        <v>297</v>
      </c>
      <c r="E551" s="40"/>
      <c r="F551" s="46"/>
      <c r="G551" s="46"/>
    </row>
    <row r="552" spans="1:7" x14ac:dyDescent="0.2">
      <c r="A552" s="6" t="s">
        <v>68</v>
      </c>
      <c r="B552" s="137" t="s">
        <v>18</v>
      </c>
      <c r="C552" s="148" t="s">
        <v>214</v>
      </c>
      <c r="D552" s="8"/>
      <c r="E552" s="40"/>
      <c r="F552" s="46"/>
      <c r="G552" s="46"/>
    </row>
    <row r="553" spans="1:7" x14ac:dyDescent="0.2">
      <c r="A553" s="34"/>
      <c r="B553" s="139"/>
      <c r="C553" s="138" t="s">
        <v>10</v>
      </c>
      <c r="D553" s="98">
        <f>SUM(D554:D555)</f>
        <v>0</v>
      </c>
      <c r="E553" s="40"/>
      <c r="F553" s="46"/>
      <c r="G553" s="46"/>
    </row>
    <row r="554" spans="1:7" x14ac:dyDescent="0.2">
      <c r="A554" s="8">
        <v>2200</v>
      </c>
      <c r="B554" s="9"/>
      <c r="C554" s="9" t="s">
        <v>78</v>
      </c>
      <c r="D554" s="96">
        <v>-290</v>
      </c>
      <c r="E554" s="40"/>
      <c r="F554" s="46"/>
      <c r="G554" s="46"/>
    </row>
    <row r="555" spans="1:7" x14ac:dyDescent="0.2">
      <c r="A555" s="6">
        <v>2300</v>
      </c>
      <c r="B555" s="137"/>
      <c r="C555" s="9" t="s">
        <v>196</v>
      </c>
      <c r="D555" s="8">
        <v>290</v>
      </c>
      <c r="E555" s="40"/>
      <c r="F555" s="46"/>
      <c r="G555" s="46"/>
    </row>
    <row r="556" spans="1:7" x14ac:dyDescent="0.2">
      <c r="A556" s="6" t="s">
        <v>68</v>
      </c>
      <c r="B556" s="137" t="s">
        <v>18</v>
      </c>
      <c r="C556" s="4" t="s">
        <v>215</v>
      </c>
      <c r="D556" s="8"/>
      <c r="E556" s="40"/>
      <c r="F556" s="46"/>
      <c r="G556" s="46"/>
    </row>
    <row r="557" spans="1:7" x14ac:dyDescent="0.2">
      <c r="A557" s="34"/>
      <c r="B557" s="139"/>
      <c r="C557" s="138" t="s">
        <v>10</v>
      </c>
      <c r="D557" s="98">
        <f>SUM(D558:D562)</f>
        <v>0</v>
      </c>
      <c r="E557" s="40"/>
      <c r="F557" s="46"/>
      <c r="G557" s="46"/>
    </row>
    <row r="558" spans="1:7" x14ac:dyDescent="0.2">
      <c r="A558" s="8">
        <v>2200</v>
      </c>
      <c r="B558" s="9"/>
      <c r="C558" s="9" t="s">
        <v>78</v>
      </c>
      <c r="D558" s="96">
        <v>-9479</v>
      </c>
      <c r="E558" s="40"/>
      <c r="F558" s="46"/>
      <c r="G558" s="46"/>
    </row>
    <row r="559" spans="1:7" x14ac:dyDescent="0.2">
      <c r="A559" s="8">
        <v>2100</v>
      </c>
      <c r="B559" s="9"/>
      <c r="C559" s="9" t="s">
        <v>153</v>
      </c>
      <c r="D559" s="96">
        <v>69</v>
      </c>
      <c r="E559" s="40"/>
      <c r="F559" s="46"/>
      <c r="G559" s="46"/>
    </row>
    <row r="560" spans="1:7" x14ac:dyDescent="0.2">
      <c r="A560" s="6">
        <v>2300</v>
      </c>
      <c r="B560" s="137"/>
      <c r="C560" s="9" t="s">
        <v>196</v>
      </c>
      <c r="D560" s="8">
        <v>7176</v>
      </c>
      <c r="E560" s="40"/>
      <c r="F560" s="46"/>
      <c r="G560" s="46"/>
    </row>
    <row r="561" spans="1:7" x14ac:dyDescent="0.2">
      <c r="A561" s="6">
        <v>1100</v>
      </c>
      <c r="B561" s="137"/>
      <c r="C561" s="9" t="s">
        <v>51</v>
      </c>
      <c r="D561" s="8">
        <v>1800</v>
      </c>
      <c r="E561" s="40"/>
      <c r="F561" s="46"/>
      <c r="G561" s="46"/>
    </row>
    <row r="562" spans="1:7" x14ac:dyDescent="0.2">
      <c r="A562" s="6">
        <v>1200</v>
      </c>
      <c r="B562" s="137"/>
      <c r="C562" s="9" t="s">
        <v>50</v>
      </c>
      <c r="D562" s="8">
        <v>434</v>
      </c>
      <c r="E562" s="40"/>
      <c r="F562" s="46"/>
      <c r="G562" s="46"/>
    </row>
    <row r="563" spans="1:7" ht="25.5" x14ac:dyDescent="0.2">
      <c r="A563" s="6" t="s">
        <v>68</v>
      </c>
      <c r="B563" s="137" t="s">
        <v>18</v>
      </c>
      <c r="C563" s="148" t="s">
        <v>216</v>
      </c>
      <c r="D563" s="8"/>
      <c r="E563" s="40"/>
      <c r="F563" s="46"/>
      <c r="G563" s="46"/>
    </row>
    <row r="564" spans="1:7" x14ac:dyDescent="0.2">
      <c r="A564" s="34"/>
      <c r="B564" s="139"/>
      <c r="C564" s="138" t="s">
        <v>10</v>
      </c>
      <c r="D564" s="98">
        <f>SUM(D565:D566)</f>
        <v>0</v>
      </c>
      <c r="E564" s="40"/>
      <c r="F564" s="46"/>
      <c r="G564" s="46"/>
    </row>
    <row r="565" spans="1:7" x14ac:dyDescent="0.2">
      <c r="A565" s="8">
        <v>2200</v>
      </c>
      <c r="B565" s="9"/>
      <c r="C565" s="9" t="s">
        <v>78</v>
      </c>
      <c r="D565" s="96">
        <v>-600</v>
      </c>
      <c r="E565" s="40"/>
      <c r="F565" s="46"/>
      <c r="G565" s="46"/>
    </row>
    <row r="566" spans="1:7" x14ac:dyDescent="0.2">
      <c r="A566" s="6">
        <v>2300</v>
      </c>
      <c r="B566" s="137"/>
      <c r="C566" s="9" t="s">
        <v>196</v>
      </c>
      <c r="D566" s="8">
        <v>600</v>
      </c>
      <c r="E566" s="40"/>
      <c r="F566" s="46"/>
      <c r="G566" s="46"/>
    </row>
    <row r="567" spans="1:7" x14ac:dyDescent="0.2">
      <c r="A567" s="6" t="s">
        <v>68</v>
      </c>
      <c r="B567" s="137" t="s">
        <v>18</v>
      </c>
      <c r="C567" s="148" t="s">
        <v>217</v>
      </c>
      <c r="D567" s="8"/>
      <c r="E567" s="40"/>
      <c r="F567" s="46"/>
      <c r="G567" s="46"/>
    </row>
    <row r="568" spans="1:7" x14ac:dyDescent="0.2">
      <c r="A568" s="34"/>
      <c r="B568" s="139"/>
      <c r="C568" s="138" t="s">
        <v>10</v>
      </c>
      <c r="D568" s="98">
        <f>SUM(D569:D570)</f>
        <v>0</v>
      </c>
      <c r="E568" s="40"/>
      <c r="F568" s="46"/>
      <c r="G568" s="46"/>
    </row>
    <row r="569" spans="1:7" x14ac:dyDescent="0.2">
      <c r="A569" s="8">
        <v>2200</v>
      </c>
      <c r="B569" s="9"/>
      <c r="C569" s="9" t="s">
        <v>78</v>
      </c>
      <c r="D569" s="96">
        <v>-146</v>
      </c>
      <c r="E569" s="40"/>
      <c r="F569" s="46"/>
      <c r="G569" s="46"/>
    </row>
    <row r="570" spans="1:7" x14ac:dyDescent="0.2">
      <c r="A570" s="6">
        <v>2300</v>
      </c>
      <c r="B570" s="137"/>
      <c r="C570" s="9" t="s">
        <v>196</v>
      </c>
      <c r="D570" s="8">
        <v>146</v>
      </c>
      <c r="E570" s="40"/>
      <c r="F570" s="46"/>
      <c r="G570" s="46"/>
    </row>
    <row r="571" spans="1:7" ht="25.5" x14ac:dyDescent="0.2">
      <c r="A571" s="6" t="s">
        <v>68</v>
      </c>
      <c r="B571" s="137" t="s">
        <v>18</v>
      </c>
      <c r="C571" s="148" t="s">
        <v>218</v>
      </c>
      <c r="D571" s="8"/>
      <c r="E571" s="40"/>
      <c r="F571" s="46"/>
      <c r="G571" s="46"/>
    </row>
    <row r="572" spans="1:7" x14ac:dyDescent="0.2">
      <c r="A572" s="34"/>
      <c r="B572" s="139"/>
      <c r="C572" s="138" t="s">
        <v>10</v>
      </c>
      <c r="D572" s="98">
        <f>SUM(D573:D574)</f>
        <v>0</v>
      </c>
      <c r="E572" s="40"/>
      <c r="F572" s="46"/>
      <c r="G572" s="46"/>
    </row>
    <row r="573" spans="1:7" x14ac:dyDescent="0.2">
      <c r="A573" s="8">
        <v>3200</v>
      </c>
      <c r="B573" s="9"/>
      <c r="C573" s="9" t="s">
        <v>201</v>
      </c>
      <c r="D573" s="96">
        <v>-2600</v>
      </c>
      <c r="E573" s="40"/>
      <c r="F573" s="46"/>
      <c r="G573" s="46"/>
    </row>
    <row r="574" spans="1:7" x14ac:dyDescent="0.2">
      <c r="A574" s="6">
        <v>5200</v>
      </c>
      <c r="B574" s="137"/>
      <c r="C574" s="9" t="s">
        <v>57</v>
      </c>
      <c r="D574" s="8">
        <v>2600</v>
      </c>
      <c r="E574" s="40"/>
      <c r="F574" s="46"/>
      <c r="G574" s="46"/>
    </row>
    <row r="575" spans="1:7" x14ac:dyDescent="0.2">
      <c r="A575" s="6" t="s">
        <v>68</v>
      </c>
      <c r="B575" s="137" t="s">
        <v>18</v>
      </c>
      <c r="C575" s="148" t="s">
        <v>219</v>
      </c>
      <c r="D575" s="8"/>
      <c r="E575" s="40"/>
      <c r="F575" s="46"/>
      <c r="G575" s="46"/>
    </row>
    <row r="576" spans="1:7" x14ac:dyDescent="0.2">
      <c r="A576" s="34"/>
      <c r="B576" s="139"/>
      <c r="C576" s="138" t="s">
        <v>10</v>
      </c>
      <c r="D576" s="98">
        <f>SUM(D577:D579)</f>
        <v>0</v>
      </c>
      <c r="E576" s="40"/>
      <c r="F576" s="46"/>
      <c r="G576" s="46"/>
    </row>
    <row r="577" spans="1:7" x14ac:dyDescent="0.2">
      <c r="A577" s="6">
        <v>1100</v>
      </c>
      <c r="B577" s="137"/>
      <c r="C577" s="9" t="s">
        <v>51</v>
      </c>
      <c r="D577" s="96">
        <v>-187</v>
      </c>
      <c r="E577" s="40"/>
      <c r="F577" s="46"/>
      <c r="G577" s="46"/>
    </row>
    <row r="578" spans="1:7" x14ac:dyDescent="0.2">
      <c r="A578" s="8">
        <v>2200</v>
      </c>
      <c r="B578" s="9"/>
      <c r="C578" s="9" t="s">
        <v>78</v>
      </c>
      <c r="D578" s="96">
        <v>123</v>
      </c>
      <c r="E578" s="40"/>
      <c r="F578" s="46"/>
      <c r="G578" s="46"/>
    </row>
    <row r="579" spans="1:7" x14ac:dyDescent="0.2">
      <c r="A579" s="6">
        <v>5200</v>
      </c>
      <c r="B579" s="137"/>
      <c r="C579" s="9" t="s">
        <v>57</v>
      </c>
      <c r="D579" s="8">
        <v>64</v>
      </c>
      <c r="E579" s="40"/>
      <c r="F579" s="46"/>
      <c r="G579" s="46"/>
    </row>
    <row r="580" spans="1:7" ht="38.25" x14ac:dyDescent="0.2">
      <c r="A580" s="6" t="s">
        <v>68</v>
      </c>
      <c r="B580" s="137" t="s">
        <v>18</v>
      </c>
      <c r="C580" s="148" t="s">
        <v>220</v>
      </c>
      <c r="D580" s="8"/>
      <c r="E580" s="40"/>
      <c r="F580" s="46"/>
      <c r="G580" s="46"/>
    </row>
    <row r="581" spans="1:7" x14ac:dyDescent="0.2">
      <c r="A581" s="34"/>
      <c r="B581" s="139"/>
      <c r="C581" s="138" t="s">
        <v>10</v>
      </c>
      <c r="D581" s="98">
        <f>SUM(D582:D584)</f>
        <v>0</v>
      </c>
      <c r="E581" s="40"/>
      <c r="F581" s="46"/>
      <c r="G581" s="46"/>
    </row>
    <row r="582" spans="1:7" x14ac:dyDescent="0.2">
      <c r="A582" s="6">
        <v>1100</v>
      </c>
      <c r="B582" s="137"/>
      <c r="C582" s="9" t="s">
        <v>51</v>
      </c>
      <c r="D582" s="96">
        <v>177</v>
      </c>
      <c r="E582" s="40"/>
      <c r="F582" s="46"/>
      <c r="G582" s="46"/>
    </row>
    <row r="583" spans="1:7" x14ac:dyDescent="0.2">
      <c r="A583" s="8">
        <v>2200</v>
      </c>
      <c r="B583" s="9"/>
      <c r="C583" s="9" t="s">
        <v>78</v>
      </c>
      <c r="D583" s="96">
        <v>-203</v>
      </c>
      <c r="E583" s="40"/>
      <c r="F583" s="46"/>
      <c r="G583" s="46"/>
    </row>
    <row r="584" spans="1:7" x14ac:dyDescent="0.2">
      <c r="A584" s="6">
        <v>2300</v>
      </c>
      <c r="B584" s="137"/>
      <c r="C584" s="9" t="s">
        <v>196</v>
      </c>
      <c r="D584" s="8">
        <v>26</v>
      </c>
      <c r="E584" s="40"/>
      <c r="F584" s="46"/>
      <c r="G584" s="46"/>
    </row>
    <row r="585" spans="1:7" ht="25.5" x14ac:dyDescent="0.2">
      <c r="A585" s="6" t="s">
        <v>68</v>
      </c>
      <c r="B585" s="137" t="s">
        <v>18</v>
      </c>
      <c r="C585" s="148" t="s">
        <v>221</v>
      </c>
      <c r="D585" s="8"/>
      <c r="E585" s="40"/>
      <c r="F585" s="46"/>
      <c r="G585" s="46"/>
    </row>
    <row r="586" spans="1:7" x14ac:dyDescent="0.2">
      <c r="A586" s="34"/>
      <c r="B586" s="139"/>
      <c r="C586" s="138" t="s">
        <v>10</v>
      </c>
      <c r="D586" s="98">
        <f>SUM(D587:D589)</f>
        <v>0</v>
      </c>
      <c r="E586" s="40"/>
      <c r="F586" s="46"/>
      <c r="G586" s="46"/>
    </row>
    <row r="587" spans="1:7" x14ac:dyDescent="0.2">
      <c r="A587" s="6">
        <v>1100</v>
      </c>
      <c r="B587" s="137"/>
      <c r="C587" s="9" t="s">
        <v>51</v>
      </c>
      <c r="D587" s="96">
        <v>193</v>
      </c>
      <c r="E587" s="40"/>
      <c r="F587" s="46"/>
      <c r="G587" s="46"/>
    </row>
    <row r="588" spans="1:7" x14ac:dyDescent="0.2">
      <c r="A588" s="8">
        <v>2200</v>
      </c>
      <c r="B588" s="9"/>
      <c r="C588" s="9" t="s">
        <v>78</v>
      </c>
      <c r="D588" s="96">
        <v>-190</v>
      </c>
      <c r="E588" s="40"/>
      <c r="F588" s="46"/>
      <c r="G588" s="46"/>
    </row>
    <row r="589" spans="1:7" x14ac:dyDescent="0.2">
      <c r="A589" s="6">
        <v>2300</v>
      </c>
      <c r="B589" s="137"/>
      <c r="C589" s="9" t="s">
        <v>196</v>
      </c>
      <c r="D589" s="8">
        <v>-3</v>
      </c>
      <c r="E589" s="40"/>
      <c r="F589" s="46"/>
      <c r="G589" s="46"/>
    </row>
    <row r="590" spans="1:7" ht="25.5" x14ac:dyDescent="0.2">
      <c r="A590" s="6" t="s">
        <v>68</v>
      </c>
      <c r="B590" s="137" t="s">
        <v>18</v>
      </c>
      <c r="C590" s="148" t="s">
        <v>222</v>
      </c>
      <c r="D590" s="8"/>
      <c r="E590" s="40"/>
      <c r="F590" s="46"/>
      <c r="G590" s="46"/>
    </row>
    <row r="591" spans="1:7" x14ac:dyDescent="0.2">
      <c r="A591" s="34"/>
      <c r="B591" s="139"/>
      <c r="C591" s="138" t="s">
        <v>10</v>
      </c>
      <c r="D591" s="98">
        <f>SUM(D592:D594)</f>
        <v>0</v>
      </c>
      <c r="E591" s="40"/>
      <c r="F591" s="46"/>
      <c r="G591" s="46"/>
    </row>
    <row r="592" spans="1:7" x14ac:dyDescent="0.2">
      <c r="A592" s="6">
        <v>1100</v>
      </c>
      <c r="B592" s="137"/>
      <c r="C592" s="9" t="s">
        <v>51</v>
      </c>
      <c r="D592" s="96">
        <v>25</v>
      </c>
      <c r="E592" s="40"/>
      <c r="F592" s="46"/>
      <c r="G592" s="46"/>
    </row>
    <row r="593" spans="1:7" x14ac:dyDescent="0.2">
      <c r="A593" s="8">
        <v>2200</v>
      </c>
      <c r="B593" s="9"/>
      <c r="C593" s="9" t="s">
        <v>78</v>
      </c>
      <c r="D593" s="96">
        <v>-449</v>
      </c>
      <c r="E593" s="40"/>
      <c r="F593" s="46"/>
      <c r="G593" s="46"/>
    </row>
    <row r="594" spans="1:7" x14ac:dyDescent="0.2">
      <c r="A594" s="6">
        <v>2300</v>
      </c>
      <c r="B594" s="137"/>
      <c r="C594" s="9" t="s">
        <v>196</v>
      </c>
      <c r="D594" s="8">
        <v>424</v>
      </c>
      <c r="E594" s="40"/>
      <c r="F594" s="46"/>
      <c r="G594" s="46"/>
    </row>
    <row r="595" spans="1:7" ht="25.5" x14ac:dyDescent="0.2">
      <c r="A595" s="6" t="s">
        <v>68</v>
      </c>
      <c r="B595" s="137" t="s">
        <v>18</v>
      </c>
      <c r="C595" s="148" t="s">
        <v>223</v>
      </c>
      <c r="D595" s="8"/>
      <c r="E595" s="40"/>
      <c r="F595" s="46"/>
      <c r="G595" s="46"/>
    </row>
    <row r="596" spans="1:7" x14ac:dyDescent="0.2">
      <c r="A596" s="34"/>
      <c r="B596" s="139"/>
      <c r="C596" s="138" t="s">
        <v>10</v>
      </c>
      <c r="D596" s="98">
        <f>SUM(D597:D599)</f>
        <v>0</v>
      </c>
      <c r="E596" s="40"/>
      <c r="F596" s="46"/>
      <c r="G596" s="46"/>
    </row>
    <row r="597" spans="1:7" x14ac:dyDescent="0.2">
      <c r="A597" s="6">
        <v>1100</v>
      </c>
      <c r="B597" s="137"/>
      <c r="C597" s="9" t="s">
        <v>51</v>
      </c>
      <c r="D597" s="96">
        <v>500</v>
      </c>
      <c r="E597" s="40"/>
      <c r="F597" s="46"/>
      <c r="G597" s="46"/>
    </row>
    <row r="598" spans="1:7" x14ac:dyDescent="0.2">
      <c r="A598" s="8">
        <v>2200</v>
      </c>
      <c r="B598" s="9"/>
      <c r="C598" s="9" t="s">
        <v>78</v>
      </c>
      <c r="D598" s="96">
        <v>-400</v>
      </c>
      <c r="E598" s="40"/>
      <c r="F598" s="46"/>
      <c r="G598" s="46"/>
    </row>
    <row r="599" spans="1:7" x14ac:dyDescent="0.2">
      <c r="A599" s="6">
        <v>2300</v>
      </c>
      <c r="B599" s="137"/>
      <c r="C599" s="9" t="s">
        <v>196</v>
      </c>
      <c r="D599" s="8">
        <v>-100</v>
      </c>
      <c r="E599" s="40"/>
      <c r="F599" s="46"/>
      <c r="G599" s="46"/>
    </row>
    <row r="600" spans="1:7" x14ac:dyDescent="0.2">
      <c r="A600" s="6" t="s">
        <v>68</v>
      </c>
      <c r="B600" s="137" t="s">
        <v>18</v>
      </c>
      <c r="C600" s="148" t="s">
        <v>224</v>
      </c>
      <c r="D600" s="8"/>
      <c r="E600" s="40"/>
      <c r="F600" s="46"/>
      <c r="G600" s="46"/>
    </row>
    <row r="601" spans="1:7" x14ac:dyDescent="0.2">
      <c r="A601" s="34"/>
      <c r="B601" s="139"/>
      <c r="C601" s="138" t="s">
        <v>10</v>
      </c>
      <c r="D601" s="98">
        <f>SUM(D602:D603)</f>
        <v>0</v>
      </c>
      <c r="E601" s="40"/>
      <c r="F601" s="46"/>
      <c r="G601" s="46"/>
    </row>
    <row r="602" spans="1:7" x14ac:dyDescent="0.2">
      <c r="A602" s="8">
        <v>2200</v>
      </c>
      <c r="B602" s="9"/>
      <c r="C602" s="9" t="s">
        <v>78</v>
      </c>
      <c r="D602" s="96">
        <v>96</v>
      </c>
      <c r="E602" s="40"/>
      <c r="F602" s="46"/>
      <c r="G602" s="46"/>
    </row>
    <row r="603" spans="1:7" x14ac:dyDescent="0.2">
      <c r="A603" s="6">
        <v>2300</v>
      </c>
      <c r="B603" s="137"/>
      <c r="C603" s="9" t="s">
        <v>196</v>
      </c>
      <c r="D603" s="8">
        <v>-96</v>
      </c>
      <c r="E603" s="40"/>
      <c r="F603" s="46"/>
      <c r="G603" s="46"/>
    </row>
    <row r="604" spans="1:7" ht="25.5" x14ac:dyDescent="0.2">
      <c r="A604" s="6" t="s">
        <v>68</v>
      </c>
      <c r="B604" s="137" t="s">
        <v>18</v>
      </c>
      <c r="C604" s="4" t="s">
        <v>225</v>
      </c>
      <c r="D604" s="8"/>
      <c r="E604" s="40"/>
      <c r="F604" s="46"/>
      <c r="G604" s="46"/>
    </row>
    <row r="605" spans="1:7" x14ac:dyDescent="0.2">
      <c r="A605" s="34"/>
      <c r="B605" s="139"/>
      <c r="C605" s="138" t="s">
        <v>10</v>
      </c>
      <c r="D605" s="98">
        <f>SUM(D606:D607)</f>
        <v>0</v>
      </c>
      <c r="E605" s="40"/>
      <c r="F605" s="46"/>
      <c r="G605" s="46"/>
    </row>
    <row r="606" spans="1:7" x14ac:dyDescent="0.2">
      <c r="A606" s="8">
        <v>2200</v>
      </c>
      <c r="B606" s="9"/>
      <c r="C606" s="9" t="s">
        <v>78</v>
      </c>
      <c r="D606" s="96">
        <v>-4500</v>
      </c>
      <c r="E606" s="40"/>
      <c r="F606" s="46"/>
      <c r="G606" s="46"/>
    </row>
    <row r="607" spans="1:7" x14ac:dyDescent="0.2">
      <c r="A607" s="6">
        <v>3200</v>
      </c>
      <c r="B607" s="137"/>
      <c r="C607" s="9" t="s">
        <v>201</v>
      </c>
      <c r="D607" s="8">
        <v>4500</v>
      </c>
      <c r="E607" s="40"/>
      <c r="F607" s="46"/>
      <c r="G607" s="46"/>
    </row>
    <row r="608" spans="1:7" ht="25.5" x14ac:dyDescent="0.2">
      <c r="A608" s="6" t="s">
        <v>68</v>
      </c>
      <c r="B608" s="137" t="s">
        <v>18</v>
      </c>
      <c r="C608" s="148" t="s">
        <v>226</v>
      </c>
      <c r="D608" s="8"/>
      <c r="E608" s="40"/>
      <c r="F608" s="46"/>
      <c r="G608" s="46"/>
    </row>
    <row r="609" spans="1:7" x14ac:dyDescent="0.2">
      <c r="A609" s="34"/>
      <c r="B609" s="139"/>
      <c r="C609" s="138" t="s">
        <v>10</v>
      </c>
      <c r="D609" s="98">
        <f>SUM(D610:D612)</f>
        <v>0</v>
      </c>
      <c r="E609" s="40"/>
      <c r="F609" s="46"/>
      <c r="G609" s="46"/>
    </row>
    <row r="610" spans="1:7" x14ac:dyDescent="0.2">
      <c r="A610" s="6">
        <v>1100</v>
      </c>
      <c r="B610" s="137"/>
      <c r="C610" s="9" t="s">
        <v>51</v>
      </c>
      <c r="D610" s="96">
        <v>-476</v>
      </c>
      <c r="E610" s="40"/>
      <c r="F610" s="46"/>
      <c r="G610" s="46"/>
    </row>
    <row r="611" spans="1:7" x14ac:dyDescent="0.2">
      <c r="A611" s="8">
        <v>2200</v>
      </c>
      <c r="B611" s="9"/>
      <c r="C611" s="9" t="s">
        <v>78</v>
      </c>
      <c r="D611" s="96">
        <v>422</v>
      </c>
      <c r="E611" s="40"/>
      <c r="F611" s="46"/>
      <c r="G611" s="46"/>
    </row>
    <row r="612" spans="1:7" x14ac:dyDescent="0.2">
      <c r="A612" s="6">
        <v>2300</v>
      </c>
      <c r="B612" s="137"/>
      <c r="C612" s="9" t="s">
        <v>196</v>
      </c>
      <c r="D612" s="8">
        <v>54</v>
      </c>
      <c r="E612" s="40"/>
      <c r="F612" s="46"/>
      <c r="G612" s="46"/>
    </row>
    <row r="613" spans="1:7" x14ac:dyDescent="0.2">
      <c r="A613" s="6" t="s">
        <v>68</v>
      </c>
      <c r="B613" s="137" t="s">
        <v>18</v>
      </c>
      <c r="C613" s="148" t="s">
        <v>227</v>
      </c>
      <c r="D613" s="8"/>
      <c r="E613" s="40"/>
      <c r="F613" s="46"/>
      <c r="G613" s="46"/>
    </row>
    <row r="614" spans="1:7" x14ac:dyDescent="0.2">
      <c r="A614" s="34"/>
      <c r="B614" s="139"/>
      <c r="C614" s="138" t="s">
        <v>10</v>
      </c>
      <c r="D614" s="98">
        <f>SUM(D615:D616)</f>
        <v>0</v>
      </c>
      <c r="E614" s="40"/>
      <c r="F614" s="46"/>
      <c r="G614" s="46"/>
    </row>
    <row r="615" spans="1:7" x14ac:dyDescent="0.2">
      <c r="A615" s="8">
        <v>2200</v>
      </c>
      <c r="B615" s="9"/>
      <c r="C615" s="9" t="s">
        <v>78</v>
      </c>
      <c r="D615" s="96">
        <v>-137</v>
      </c>
      <c r="E615" s="40"/>
      <c r="F615" s="46"/>
      <c r="G615" s="46"/>
    </row>
    <row r="616" spans="1:7" x14ac:dyDescent="0.2">
      <c r="A616" s="6">
        <v>2300</v>
      </c>
      <c r="B616" s="137"/>
      <c r="C616" s="9" t="s">
        <v>196</v>
      </c>
      <c r="D616" s="8">
        <v>137</v>
      </c>
      <c r="E616" s="40"/>
      <c r="F616" s="46"/>
      <c r="G616" s="46"/>
    </row>
    <row r="617" spans="1:7" ht="25.5" x14ac:dyDescent="0.2">
      <c r="A617" s="6" t="s">
        <v>229</v>
      </c>
      <c r="B617" s="137" t="s">
        <v>18</v>
      </c>
      <c r="C617" s="148" t="s">
        <v>228</v>
      </c>
      <c r="D617" s="8"/>
      <c r="E617" s="40"/>
      <c r="F617" s="46"/>
      <c r="G617" s="46"/>
    </row>
    <row r="618" spans="1:7" x14ac:dyDescent="0.2">
      <c r="A618" s="34"/>
      <c r="B618" s="139"/>
      <c r="C618" s="138" t="s">
        <v>10</v>
      </c>
      <c r="D618" s="98">
        <f>SUM(D619:D621)</f>
        <v>0</v>
      </c>
      <c r="E618" s="40"/>
      <c r="F618" s="46"/>
      <c r="G618" s="46"/>
    </row>
    <row r="619" spans="1:7" x14ac:dyDescent="0.2">
      <c r="A619" s="8">
        <v>2200</v>
      </c>
      <c r="B619" s="9"/>
      <c r="C619" s="9" t="s">
        <v>78</v>
      </c>
      <c r="D619" s="96">
        <v>165</v>
      </c>
      <c r="E619" s="40"/>
      <c r="F619" s="46"/>
      <c r="G619" s="46"/>
    </row>
    <row r="620" spans="1:7" x14ac:dyDescent="0.2">
      <c r="A620" s="6">
        <v>2300</v>
      </c>
      <c r="B620" s="137"/>
      <c r="C620" s="9" t="s">
        <v>196</v>
      </c>
      <c r="D620" s="8">
        <v>1500</v>
      </c>
      <c r="E620" s="40"/>
      <c r="F620" s="46"/>
      <c r="G620" s="46"/>
    </row>
    <row r="621" spans="1:7" x14ac:dyDescent="0.2">
      <c r="A621" s="6">
        <v>3200</v>
      </c>
      <c r="B621" s="137"/>
      <c r="C621" s="9" t="s">
        <v>201</v>
      </c>
      <c r="D621" s="8">
        <v>-1665</v>
      </c>
      <c r="E621" s="40"/>
      <c r="F621" s="46"/>
      <c r="G621" s="46"/>
    </row>
    <row r="622" spans="1:7" ht="25.5" x14ac:dyDescent="0.2">
      <c r="A622" s="6" t="s">
        <v>229</v>
      </c>
      <c r="B622" s="137" t="s">
        <v>18</v>
      </c>
      <c r="C622" s="148" t="s">
        <v>230</v>
      </c>
      <c r="D622" s="8"/>
      <c r="E622" s="40"/>
      <c r="F622" s="46"/>
      <c r="G622" s="46"/>
    </row>
    <row r="623" spans="1:7" x14ac:dyDescent="0.2">
      <c r="A623" s="34"/>
      <c r="B623" s="139"/>
      <c r="C623" s="138" t="s">
        <v>10</v>
      </c>
      <c r="D623" s="98">
        <f>SUM(D624:D625)</f>
        <v>0</v>
      </c>
      <c r="E623" s="40"/>
      <c r="F623" s="46"/>
      <c r="G623" s="46"/>
    </row>
    <row r="624" spans="1:7" x14ac:dyDescent="0.2">
      <c r="A624" s="8">
        <v>2200</v>
      </c>
      <c r="B624" s="9"/>
      <c r="C624" s="9" t="s">
        <v>78</v>
      </c>
      <c r="D624" s="96">
        <v>97</v>
      </c>
      <c r="E624" s="40"/>
      <c r="F624" s="46"/>
      <c r="G624" s="46"/>
    </row>
    <row r="625" spans="1:7" x14ac:dyDescent="0.2">
      <c r="A625" s="6">
        <v>3200</v>
      </c>
      <c r="B625" s="137"/>
      <c r="C625" s="9" t="s">
        <v>201</v>
      </c>
      <c r="D625" s="8">
        <v>-97</v>
      </c>
      <c r="E625" s="40"/>
      <c r="F625" s="46"/>
      <c r="G625" s="46"/>
    </row>
    <row r="626" spans="1:7" x14ac:dyDescent="0.2">
      <c r="A626" s="6" t="s">
        <v>229</v>
      </c>
      <c r="B626" s="137" t="s">
        <v>18</v>
      </c>
      <c r="C626" s="148" t="s">
        <v>231</v>
      </c>
      <c r="D626" s="8"/>
      <c r="E626" s="40"/>
      <c r="F626" s="46"/>
      <c r="G626" s="46"/>
    </row>
    <row r="627" spans="1:7" x14ac:dyDescent="0.2">
      <c r="A627" s="34"/>
      <c r="B627" s="139"/>
      <c r="C627" s="138" t="s">
        <v>10</v>
      </c>
      <c r="D627" s="98">
        <f>SUM(D628:D629)</f>
        <v>0</v>
      </c>
      <c r="E627" s="40"/>
      <c r="F627" s="46"/>
      <c r="G627" s="46"/>
    </row>
    <row r="628" spans="1:7" x14ac:dyDescent="0.2">
      <c r="A628" s="8">
        <v>2200</v>
      </c>
      <c r="B628" s="9"/>
      <c r="C628" s="9" t="s">
        <v>78</v>
      </c>
      <c r="D628" s="96">
        <v>1450</v>
      </c>
      <c r="E628" s="40"/>
      <c r="F628" s="46"/>
      <c r="G628" s="46"/>
    </row>
    <row r="629" spans="1:7" x14ac:dyDescent="0.2">
      <c r="A629" s="6">
        <v>3200</v>
      </c>
      <c r="B629" s="137"/>
      <c r="C629" s="9" t="s">
        <v>201</v>
      </c>
      <c r="D629" s="8">
        <v>-1450</v>
      </c>
      <c r="E629" s="40"/>
      <c r="F629" s="46"/>
      <c r="G629" s="46"/>
    </row>
    <row r="630" spans="1:7" ht="25.5" x14ac:dyDescent="0.2">
      <c r="A630" s="6" t="s">
        <v>229</v>
      </c>
      <c r="B630" s="137" t="s">
        <v>18</v>
      </c>
      <c r="C630" s="148" t="s">
        <v>232</v>
      </c>
      <c r="D630" s="8"/>
      <c r="E630" s="40"/>
      <c r="F630" s="46"/>
      <c r="G630" s="46"/>
    </row>
    <row r="631" spans="1:7" x14ac:dyDescent="0.2">
      <c r="A631" s="34"/>
      <c r="B631" s="139"/>
      <c r="C631" s="138" t="s">
        <v>10</v>
      </c>
      <c r="D631" s="98">
        <f>SUM(D632:D633)</f>
        <v>0</v>
      </c>
      <c r="E631" s="40"/>
      <c r="F631" s="46"/>
      <c r="G631" s="46"/>
    </row>
    <row r="632" spans="1:7" x14ac:dyDescent="0.2">
      <c r="A632" s="6">
        <v>2300</v>
      </c>
      <c r="B632" s="137"/>
      <c r="C632" s="9" t="s">
        <v>196</v>
      </c>
      <c r="D632" s="96">
        <v>2822</v>
      </c>
      <c r="E632" s="40"/>
      <c r="F632" s="46"/>
      <c r="G632" s="46"/>
    </row>
    <row r="633" spans="1:7" x14ac:dyDescent="0.2">
      <c r="A633" s="6">
        <v>3200</v>
      </c>
      <c r="B633" s="137"/>
      <c r="C633" s="9" t="s">
        <v>201</v>
      </c>
      <c r="D633" s="8">
        <v>-2822</v>
      </c>
      <c r="E633" s="40"/>
      <c r="F633" s="46"/>
      <c r="G633" s="46"/>
    </row>
    <row r="634" spans="1:7" ht="25.5" x14ac:dyDescent="0.2">
      <c r="A634" s="6" t="s">
        <v>194</v>
      </c>
      <c r="B634" s="137" t="s">
        <v>18</v>
      </c>
      <c r="C634" s="4" t="s">
        <v>240</v>
      </c>
      <c r="D634" s="8"/>
      <c r="E634" s="40"/>
      <c r="F634" s="46"/>
      <c r="G634" s="46"/>
    </row>
    <row r="635" spans="1:7" x14ac:dyDescent="0.2">
      <c r="A635" s="34"/>
      <c r="B635" s="139"/>
      <c r="C635" s="138" t="s">
        <v>10</v>
      </c>
      <c r="D635" s="98">
        <f>SUM(D636:D637)</f>
        <v>0</v>
      </c>
      <c r="E635" s="40"/>
      <c r="F635" s="46"/>
      <c r="G635" s="46"/>
    </row>
    <row r="636" spans="1:7" x14ac:dyDescent="0.2">
      <c r="A636" s="6">
        <v>7200</v>
      </c>
      <c r="B636" s="137"/>
      <c r="C636" s="9" t="s">
        <v>19</v>
      </c>
      <c r="D636" s="8">
        <v>-6947</v>
      </c>
      <c r="E636" s="40"/>
      <c r="F636" s="46"/>
      <c r="G636" s="46"/>
    </row>
    <row r="637" spans="1:7" x14ac:dyDescent="0.2">
      <c r="A637" s="6">
        <v>3200</v>
      </c>
      <c r="B637" s="137"/>
      <c r="C637" s="9" t="s">
        <v>201</v>
      </c>
      <c r="D637" s="8">
        <v>6947</v>
      </c>
      <c r="E637" s="40"/>
      <c r="F637" s="46"/>
      <c r="G637" s="46"/>
    </row>
    <row r="638" spans="1:7" ht="38.25" x14ac:dyDescent="0.2">
      <c r="A638" s="6" t="s">
        <v>194</v>
      </c>
      <c r="B638" s="137" t="s">
        <v>18</v>
      </c>
      <c r="C638" s="4" t="s">
        <v>243</v>
      </c>
      <c r="D638" s="8"/>
      <c r="E638" s="40"/>
      <c r="F638" s="46"/>
      <c r="G638" s="46"/>
    </row>
    <row r="639" spans="1:7" x14ac:dyDescent="0.2">
      <c r="A639" s="34"/>
      <c r="B639" s="139"/>
      <c r="C639" s="138" t="s">
        <v>10</v>
      </c>
      <c r="D639" s="98">
        <f>SUM(D640:D642)</f>
        <v>0</v>
      </c>
      <c r="E639" s="40"/>
      <c r="F639" s="46"/>
      <c r="G639" s="46"/>
    </row>
    <row r="640" spans="1:7" x14ac:dyDescent="0.2">
      <c r="A640" s="6">
        <v>2300</v>
      </c>
      <c r="B640" s="137"/>
      <c r="C640" s="9" t="s">
        <v>196</v>
      </c>
      <c r="D640" s="96">
        <v>34</v>
      </c>
      <c r="E640" s="40"/>
      <c r="F640" s="46"/>
      <c r="G640" s="46"/>
    </row>
    <row r="641" spans="1:7" x14ac:dyDescent="0.2">
      <c r="A641" s="6">
        <v>2200</v>
      </c>
      <c r="B641" s="137"/>
      <c r="C641" s="9" t="s">
        <v>78</v>
      </c>
      <c r="D641" s="8">
        <v>-132</v>
      </c>
      <c r="E641" s="40"/>
      <c r="F641" s="46"/>
      <c r="G641" s="46"/>
    </row>
    <row r="642" spans="1:7" x14ac:dyDescent="0.2">
      <c r="A642" s="6">
        <v>2100</v>
      </c>
      <c r="B642" s="137"/>
      <c r="C642" s="9" t="s">
        <v>153</v>
      </c>
      <c r="D642" s="8">
        <v>98</v>
      </c>
      <c r="E642" s="40"/>
      <c r="F642" s="46"/>
      <c r="G642" s="46"/>
    </row>
    <row r="643" spans="1:7" x14ac:dyDescent="0.2">
      <c r="A643" s="6" t="s">
        <v>194</v>
      </c>
      <c r="B643" s="137" t="s">
        <v>18</v>
      </c>
      <c r="C643" s="4" t="s">
        <v>244</v>
      </c>
      <c r="D643" s="8"/>
      <c r="E643" s="40"/>
      <c r="F643" s="46"/>
      <c r="G643" s="46"/>
    </row>
    <row r="644" spans="1:7" x14ac:dyDescent="0.2">
      <c r="A644" s="34"/>
      <c r="B644" s="139"/>
      <c r="C644" s="138" t="s">
        <v>10</v>
      </c>
      <c r="D644" s="98">
        <f>SUM(D645:D646)</f>
        <v>0</v>
      </c>
      <c r="E644" s="40"/>
      <c r="F644" s="46"/>
      <c r="G644" s="46"/>
    </row>
    <row r="645" spans="1:7" x14ac:dyDescent="0.2">
      <c r="A645" s="6">
        <v>2100</v>
      </c>
      <c r="B645" s="137"/>
      <c r="C645" s="9" t="s">
        <v>153</v>
      </c>
      <c r="D645" s="96">
        <v>-1037</v>
      </c>
      <c r="E645" s="40"/>
      <c r="F645" s="46"/>
      <c r="G645" s="46"/>
    </row>
    <row r="646" spans="1:7" x14ac:dyDescent="0.2">
      <c r="A646" s="6">
        <v>2200</v>
      </c>
      <c r="B646" s="137"/>
      <c r="C646" s="9" t="s">
        <v>78</v>
      </c>
      <c r="D646" s="8">
        <v>1037</v>
      </c>
      <c r="E646" s="40"/>
      <c r="F646" s="46"/>
      <c r="G646" s="46"/>
    </row>
    <row r="647" spans="1:7" x14ac:dyDescent="0.2">
      <c r="A647" s="6" t="s">
        <v>194</v>
      </c>
      <c r="B647" s="137" t="s">
        <v>18</v>
      </c>
      <c r="C647" s="4" t="s">
        <v>245</v>
      </c>
      <c r="D647" s="8"/>
      <c r="E647" s="40"/>
      <c r="F647" s="46"/>
      <c r="G647" s="46"/>
    </row>
    <row r="648" spans="1:7" x14ac:dyDescent="0.2">
      <c r="A648" s="34"/>
      <c r="B648" s="139"/>
      <c r="C648" s="138" t="s">
        <v>10</v>
      </c>
      <c r="D648" s="98">
        <f>SUM(D649:D650)</f>
        <v>0</v>
      </c>
      <c r="E648" s="40"/>
      <c r="F648" s="46"/>
      <c r="G648" s="46"/>
    </row>
    <row r="649" spans="1:7" x14ac:dyDescent="0.2">
      <c r="A649" s="6">
        <v>3200</v>
      </c>
      <c r="B649" s="137"/>
      <c r="C649" s="9" t="s">
        <v>201</v>
      </c>
      <c r="D649" s="96">
        <v>-477</v>
      </c>
      <c r="E649" s="40"/>
      <c r="F649" s="46"/>
      <c r="G649" s="46"/>
    </row>
    <row r="650" spans="1:7" x14ac:dyDescent="0.2">
      <c r="A650" s="6">
        <v>1100</v>
      </c>
      <c r="B650" s="137"/>
      <c r="C650" s="9" t="s">
        <v>51</v>
      </c>
      <c r="D650" s="8">
        <v>477</v>
      </c>
      <c r="E650" s="40"/>
      <c r="F650" s="46"/>
      <c r="G650" s="46"/>
    </row>
    <row r="651" spans="1:7" ht="25.5" x14ac:dyDescent="0.2">
      <c r="A651" s="6" t="s">
        <v>194</v>
      </c>
      <c r="B651" s="137" t="s">
        <v>18</v>
      </c>
      <c r="C651" s="4" t="s">
        <v>246</v>
      </c>
      <c r="D651" s="8"/>
      <c r="E651" s="40"/>
      <c r="F651" s="46"/>
      <c r="G651" s="46"/>
    </row>
    <row r="652" spans="1:7" x14ac:dyDescent="0.2">
      <c r="A652" s="34"/>
      <c r="B652" s="139"/>
      <c r="C652" s="138" t="s">
        <v>10</v>
      </c>
      <c r="D652" s="98">
        <f>SUM(D653:D654)</f>
        <v>0</v>
      </c>
      <c r="E652" s="40"/>
      <c r="F652" s="46"/>
      <c r="G652" s="46"/>
    </row>
    <row r="653" spans="1:7" x14ac:dyDescent="0.2">
      <c r="A653" s="6">
        <v>3200</v>
      </c>
      <c r="B653" s="137"/>
      <c r="C653" s="9" t="s">
        <v>201</v>
      </c>
      <c r="D653" s="96">
        <v>400</v>
      </c>
      <c r="E653" s="40"/>
      <c r="F653" s="46"/>
      <c r="G653" s="46"/>
    </row>
    <row r="654" spans="1:7" x14ac:dyDescent="0.2">
      <c r="A654" s="6">
        <v>2200</v>
      </c>
      <c r="B654" s="137"/>
      <c r="C654" s="9" t="s">
        <v>78</v>
      </c>
      <c r="D654" s="8">
        <v>-400</v>
      </c>
      <c r="E654" s="40"/>
      <c r="F654" s="46"/>
      <c r="G654" s="46"/>
    </row>
    <row r="655" spans="1:7" ht="25.5" x14ac:dyDescent="0.2">
      <c r="A655" s="6" t="s">
        <v>194</v>
      </c>
      <c r="B655" s="137" t="s">
        <v>18</v>
      </c>
      <c r="C655" s="4" t="s">
        <v>247</v>
      </c>
      <c r="D655" s="8"/>
      <c r="E655" s="40"/>
      <c r="F655" s="46"/>
      <c r="G655" s="46"/>
    </row>
    <row r="656" spans="1:7" x14ac:dyDescent="0.2">
      <c r="A656" s="34"/>
      <c r="B656" s="139"/>
      <c r="C656" s="138" t="s">
        <v>10</v>
      </c>
      <c r="D656" s="98">
        <f>SUM(D657:D658)</f>
        <v>0</v>
      </c>
      <c r="E656" s="40"/>
      <c r="F656" s="46"/>
      <c r="G656" s="46"/>
    </row>
    <row r="657" spans="1:7" x14ac:dyDescent="0.2">
      <c r="A657" s="6">
        <v>2300</v>
      </c>
      <c r="B657" s="137"/>
      <c r="C657" s="9" t="s">
        <v>196</v>
      </c>
      <c r="D657" s="96">
        <v>1060</v>
      </c>
      <c r="E657" s="40"/>
      <c r="F657" s="46"/>
      <c r="G657" s="46"/>
    </row>
    <row r="658" spans="1:7" x14ac:dyDescent="0.2">
      <c r="A658" s="6">
        <v>2200</v>
      </c>
      <c r="B658" s="137"/>
      <c r="C658" s="9" t="s">
        <v>78</v>
      </c>
      <c r="D658" s="8">
        <v>-1060</v>
      </c>
      <c r="E658" s="40"/>
      <c r="F658" s="46"/>
      <c r="G658" s="46"/>
    </row>
    <row r="659" spans="1:7" ht="38.25" x14ac:dyDescent="0.2">
      <c r="A659" s="6" t="s">
        <v>194</v>
      </c>
      <c r="B659" s="137" t="s">
        <v>18</v>
      </c>
      <c r="C659" s="4" t="s">
        <v>249</v>
      </c>
      <c r="D659" s="8"/>
      <c r="E659" s="40"/>
      <c r="F659" s="46"/>
      <c r="G659" s="46"/>
    </row>
    <row r="660" spans="1:7" x14ac:dyDescent="0.2">
      <c r="A660" s="34"/>
      <c r="B660" s="139"/>
      <c r="C660" s="138" t="s">
        <v>10</v>
      </c>
      <c r="D660" s="98">
        <f>SUM(D661:D662)</f>
        <v>0</v>
      </c>
      <c r="E660" s="40"/>
      <c r="F660" s="46"/>
      <c r="G660" s="46"/>
    </row>
    <row r="661" spans="1:7" x14ac:dyDescent="0.2">
      <c r="A661" s="6">
        <v>6200</v>
      </c>
      <c r="B661" s="137"/>
      <c r="C661" s="9" t="s">
        <v>250</v>
      </c>
      <c r="D661" s="8">
        <v>2875</v>
      </c>
      <c r="E661" s="40"/>
      <c r="F661" s="46"/>
      <c r="G661" s="46"/>
    </row>
    <row r="662" spans="1:7" x14ac:dyDescent="0.2">
      <c r="A662" s="6">
        <v>2200</v>
      </c>
      <c r="B662" s="137"/>
      <c r="C662" s="9" t="s">
        <v>78</v>
      </c>
      <c r="D662" s="8">
        <v>-2875</v>
      </c>
      <c r="E662" s="40"/>
      <c r="F662" s="46"/>
      <c r="G662" s="46"/>
    </row>
    <row r="663" spans="1:7" ht="25.5" x14ac:dyDescent="0.2">
      <c r="A663" s="6" t="s">
        <v>194</v>
      </c>
      <c r="B663" s="137" t="s">
        <v>18</v>
      </c>
      <c r="C663" s="4" t="s">
        <v>251</v>
      </c>
      <c r="D663" s="8"/>
      <c r="E663" s="40"/>
      <c r="F663" s="46"/>
      <c r="G663" s="46"/>
    </row>
    <row r="664" spans="1:7" x14ac:dyDescent="0.2">
      <c r="A664" s="34"/>
      <c r="B664" s="139"/>
      <c r="C664" s="138" t="s">
        <v>10</v>
      </c>
      <c r="D664" s="98">
        <f>SUM(D665:D666)</f>
        <v>0</v>
      </c>
      <c r="E664" s="40"/>
      <c r="F664" s="46"/>
      <c r="G664" s="46"/>
    </row>
    <row r="665" spans="1:7" x14ac:dyDescent="0.2">
      <c r="A665" s="6">
        <v>2300</v>
      </c>
      <c r="B665" s="137"/>
      <c r="C665" s="9" t="s">
        <v>196</v>
      </c>
      <c r="D665" s="96">
        <v>-125</v>
      </c>
      <c r="E665" s="40"/>
      <c r="F665" s="46"/>
      <c r="G665" s="46"/>
    </row>
    <row r="666" spans="1:7" x14ac:dyDescent="0.2">
      <c r="A666" s="6">
        <v>2200</v>
      </c>
      <c r="B666" s="137"/>
      <c r="C666" s="9" t="s">
        <v>78</v>
      </c>
      <c r="D666" s="8">
        <v>125</v>
      </c>
      <c r="E666" s="40"/>
      <c r="F666" s="46"/>
      <c r="G666" s="46"/>
    </row>
    <row r="667" spans="1:7" ht="25.5" x14ac:dyDescent="0.2">
      <c r="A667" s="6" t="s">
        <v>194</v>
      </c>
      <c r="B667" s="137" t="s">
        <v>18</v>
      </c>
      <c r="C667" s="4" t="s">
        <v>252</v>
      </c>
      <c r="D667" s="8"/>
      <c r="E667" s="40"/>
      <c r="F667" s="46"/>
      <c r="G667" s="46"/>
    </row>
    <row r="668" spans="1:7" x14ac:dyDescent="0.2">
      <c r="A668" s="34"/>
      <c r="B668" s="139"/>
      <c r="C668" s="138" t="s">
        <v>10</v>
      </c>
      <c r="D668" s="98">
        <f>SUM(D669:D670)</f>
        <v>0</v>
      </c>
      <c r="E668" s="40"/>
      <c r="F668" s="46"/>
      <c r="G668" s="46"/>
    </row>
    <row r="669" spans="1:7" x14ac:dyDescent="0.2">
      <c r="A669" s="6">
        <v>1200</v>
      </c>
      <c r="B669" s="137"/>
      <c r="C669" s="9" t="s">
        <v>50</v>
      </c>
      <c r="D669" s="96">
        <v>-180</v>
      </c>
      <c r="E669" s="40"/>
      <c r="F669" s="46"/>
      <c r="G669" s="46"/>
    </row>
    <row r="670" spans="1:7" x14ac:dyDescent="0.2">
      <c r="A670" s="6">
        <v>2200</v>
      </c>
      <c r="B670" s="137"/>
      <c r="C670" s="9" t="s">
        <v>78</v>
      </c>
      <c r="D670" s="8">
        <v>180</v>
      </c>
      <c r="E670" s="40"/>
      <c r="F670" s="46"/>
      <c r="G670" s="46"/>
    </row>
    <row r="671" spans="1:7" ht="25.5" x14ac:dyDescent="0.2">
      <c r="A671" s="6" t="s">
        <v>194</v>
      </c>
      <c r="B671" s="137" t="s">
        <v>18</v>
      </c>
      <c r="C671" s="4" t="s">
        <v>253</v>
      </c>
      <c r="D671" s="8"/>
      <c r="E671" s="40"/>
      <c r="F671" s="46"/>
      <c r="G671" s="46"/>
    </row>
    <row r="672" spans="1:7" x14ac:dyDescent="0.2">
      <c r="A672" s="34"/>
      <c r="B672" s="139"/>
      <c r="C672" s="138" t="s">
        <v>10</v>
      </c>
      <c r="D672" s="98">
        <f>SUM(D673:D674)</f>
        <v>0</v>
      </c>
      <c r="E672" s="40"/>
      <c r="F672" s="46"/>
      <c r="G672" s="46"/>
    </row>
    <row r="673" spans="1:7" x14ac:dyDescent="0.2">
      <c r="A673" s="6">
        <v>2100</v>
      </c>
      <c r="B673" s="137"/>
      <c r="C673" s="9" t="s">
        <v>153</v>
      </c>
      <c r="D673" s="96">
        <v>-964</v>
      </c>
      <c r="E673" s="40"/>
      <c r="F673" s="46"/>
      <c r="G673" s="46"/>
    </row>
    <row r="674" spans="1:7" x14ac:dyDescent="0.2">
      <c r="A674" s="6">
        <v>2200</v>
      </c>
      <c r="B674" s="137"/>
      <c r="C674" s="9" t="s">
        <v>78</v>
      </c>
      <c r="D674" s="8">
        <v>964</v>
      </c>
      <c r="E674" s="40"/>
      <c r="F674" s="46"/>
      <c r="G674" s="46"/>
    </row>
    <row r="675" spans="1:7" x14ac:dyDescent="0.2">
      <c r="A675" s="6" t="s">
        <v>194</v>
      </c>
      <c r="B675" s="137" t="s">
        <v>18</v>
      </c>
      <c r="C675" s="4" t="s">
        <v>255</v>
      </c>
      <c r="D675" s="8"/>
      <c r="E675" s="40"/>
      <c r="F675" s="46"/>
      <c r="G675" s="46"/>
    </row>
    <row r="676" spans="1:7" x14ac:dyDescent="0.2">
      <c r="A676" s="34"/>
      <c r="B676" s="139"/>
      <c r="C676" s="138" t="s">
        <v>10</v>
      </c>
      <c r="D676" s="98">
        <f>SUM(D677:D679)</f>
        <v>0</v>
      </c>
      <c r="E676" s="40"/>
      <c r="F676" s="46"/>
      <c r="G676" s="46"/>
    </row>
    <row r="677" spans="1:7" x14ac:dyDescent="0.2">
      <c r="A677" s="6">
        <v>2300</v>
      </c>
      <c r="B677" s="137"/>
      <c r="C677" s="9" t="s">
        <v>196</v>
      </c>
      <c r="D677" s="96">
        <v>129</v>
      </c>
      <c r="E677" s="40"/>
      <c r="F677" s="46"/>
      <c r="G677" s="46"/>
    </row>
    <row r="678" spans="1:7" x14ac:dyDescent="0.2">
      <c r="A678" s="6">
        <v>2200</v>
      </c>
      <c r="B678" s="137"/>
      <c r="C678" s="9" t="s">
        <v>78</v>
      </c>
      <c r="D678" s="8">
        <v>-950</v>
      </c>
      <c r="E678" s="40"/>
      <c r="F678" s="46"/>
      <c r="G678" s="46"/>
    </row>
    <row r="679" spans="1:7" x14ac:dyDescent="0.2">
      <c r="A679" s="6">
        <v>1100</v>
      </c>
      <c r="B679" s="137"/>
      <c r="C679" s="9" t="s">
        <v>51</v>
      </c>
      <c r="D679" s="8">
        <v>821</v>
      </c>
      <c r="E679" s="40"/>
      <c r="F679" s="46"/>
      <c r="G679" s="46"/>
    </row>
    <row r="680" spans="1:7" x14ac:dyDescent="0.2">
      <c r="A680" s="6" t="s">
        <v>140</v>
      </c>
      <c r="B680" s="137" t="s">
        <v>308</v>
      </c>
      <c r="C680" s="4" t="s">
        <v>315</v>
      </c>
      <c r="D680" s="8"/>
      <c r="E680" s="40"/>
      <c r="F680" s="46"/>
      <c r="G680" s="46"/>
    </row>
    <row r="681" spans="1:7" x14ac:dyDescent="0.2">
      <c r="A681" s="34"/>
      <c r="B681" s="139"/>
      <c r="C681" s="138" t="s">
        <v>10</v>
      </c>
      <c r="D681" s="98">
        <f>SUM(D682:D683)</f>
        <v>0</v>
      </c>
      <c r="E681" s="40"/>
      <c r="F681" s="46"/>
      <c r="G681" s="46"/>
    </row>
    <row r="682" spans="1:7" x14ac:dyDescent="0.2">
      <c r="A682" s="6">
        <v>2300</v>
      </c>
      <c r="B682" s="137"/>
      <c r="C682" s="9" t="s">
        <v>196</v>
      </c>
      <c r="D682" s="96">
        <v>253</v>
      </c>
      <c r="E682" s="40"/>
      <c r="F682" s="46"/>
      <c r="G682" s="46"/>
    </row>
    <row r="683" spans="1:7" x14ac:dyDescent="0.2">
      <c r="A683" s="6">
        <v>2200</v>
      </c>
      <c r="B683" s="137"/>
      <c r="C683" s="9" t="s">
        <v>78</v>
      </c>
      <c r="D683" s="8">
        <v>-253</v>
      </c>
      <c r="E683" s="40"/>
      <c r="F683" s="46"/>
      <c r="G683" s="46"/>
    </row>
    <row r="684" spans="1:7" x14ac:dyDescent="0.2">
      <c r="A684" s="6" t="s">
        <v>68</v>
      </c>
      <c r="B684" s="137" t="s">
        <v>308</v>
      </c>
      <c r="C684" s="4" t="s">
        <v>326</v>
      </c>
      <c r="D684" s="8"/>
      <c r="E684" s="40"/>
      <c r="F684" s="46"/>
      <c r="G684" s="46"/>
    </row>
    <row r="685" spans="1:7" x14ac:dyDescent="0.2">
      <c r="A685" s="34"/>
      <c r="B685" s="139"/>
      <c r="C685" s="138" t="s">
        <v>10</v>
      </c>
      <c r="D685" s="87">
        <f>SUM(D686:D689)</f>
        <v>0</v>
      </c>
      <c r="E685" s="40"/>
      <c r="F685" s="46"/>
      <c r="G685" s="46"/>
    </row>
    <row r="686" spans="1:7" x14ac:dyDescent="0.2">
      <c r="A686" s="6">
        <v>1100</v>
      </c>
      <c r="B686" s="137"/>
      <c r="C686" s="9" t="s">
        <v>51</v>
      </c>
      <c r="D686" s="17">
        <v>-26</v>
      </c>
      <c r="F686" s="46"/>
      <c r="G686" s="46"/>
    </row>
    <row r="687" spans="1:7" x14ac:dyDescent="0.2">
      <c r="A687" s="6">
        <v>2200</v>
      </c>
      <c r="B687" s="137"/>
      <c r="C687" s="9" t="s">
        <v>78</v>
      </c>
      <c r="D687" s="8">
        <v>-706</v>
      </c>
      <c r="E687" s="40"/>
      <c r="F687" s="46"/>
      <c r="G687" s="46"/>
    </row>
    <row r="688" spans="1:7" x14ac:dyDescent="0.2">
      <c r="A688" s="6">
        <v>2300</v>
      </c>
      <c r="B688" s="137"/>
      <c r="C688" s="9" t="s">
        <v>196</v>
      </c>
      <c r="D688" s="8">
        <v>-110</v>
      </c>
      <c r="E688" s="40"/>
      <c r="F688" s="46"/>
      <c r="G688" s="46"/>
    </row>
    <row r="689" spans="1:7" x14ac:dyDescent="0.2">
      <c r="A689" s="6">
        <v>5200</v>
      </c>
      <c r="B689" s="137"/>
      <c r="C689" s="9" t="s">
        <v>57</v>
      </c>
      <c r="D689" s="8">
        <v>842</v>
      </c>
      <c r="E689" s="40"/>
      <c r="F689" s="46"/>
      <c r="G689" s="46"/>
    </row>
    <row r="690" spans="1:7" x14ac:dyDescent="0.2">
      <c r="A690" s="12"/>
      <c r="B690" s="147"/>
      <c r="C690" s="10"/>
      <c r="D690" s="11"/>
      <c r="E690" s="40"/>
      <c r="F690" s="46"/>
      <c r="G690" s="46"/>
    </row>
    <row r="691" spans="1:7" ht="15" x14ac:dyDescent="0.25">
      <c r="A691" s="12"/>
      <c r="B691" s="129"/>
      <c r="C691" s="82"/>
      <c r="D691" s="11"/>
      <c r="E691" s="40"/>
      <c r="F691" s="46"/>
      <c r="G691" s="46"/>
    </row>
    <row r="692" spans="1:7" x14ac:dyDescent="0.2">
      <c r="E692" s="46"/>
      <c r="F692" s="46"/>
      <c r="G692" s="46"/>
    </row>
    <row r="693" spans="1:7" x14ac:dyDescent="0.2">
      <c r="A693" s="2" t="s">
        <v>12</v>
      </c>
      <c r="E693" s="46"/>
      <c r="F693" s="46"/>
      <c r="G693" s="46"/>
    </row>
    <row r="694" spans="1:7" x14ac:dyDescent="0.2">
      <c r="A694" s="1"/>
      <c r="B694" s="1"/>
      <c r="D694" s="1"/>
      <c r="E694" s="46"/>
      <c r="F694" s="46"/>
      <c r="G694" s="46"/>
    </row>
    <row r="695" spans="1:7" x14ac:dyDescent="0.2">
      <c r="A695" s="3" t="s">
        <v>2</v>
      </c>
      <c r="B695" s="35" t="s">
        <v>3</v>
      </c>
      <c r="C695" s="5" t="s">
        <v>8</v>
      </c>
      <c r="D695" s="35" t="s">
        <v>4</v>
      </c>
      <c r="E695" s="64"/>
      <c r="F695" s="46"/>
      <c r="G695" s="46"/>
    </row>
    <row r="696" spans="1:7" ht="25.5" x14ac:dyDescent="0.2">
      <c r="A696" s="6" t="s">
        <v>42</v>
      </c>
      <c r="B696" s="24" t="s">
        <v>18</v>
      </c>
      <c r="C696" s="25" t="s">
        <v>44</v>
      </c>
      <c r="D696" s="17"/>
      <c r="E696" s="46"/>
      <c r="F696" s="46"/>
      <c r="G696" s="46"/>
    </row>
    <row r="697" spans="1:7" ht="15" customHeight="1" x14ac:dyDescent="0.2">
      <c r="A697" s="17"/>
      <c r="B697" s="17"/>
      <c r="C697" s="17" t="s">
        <v>10</v>
      </c>
      <c r="D697" s="56">
        <f>D698</f>
        <v>-1200</v>
      </c>
      <c r="E697" s="46"/>
      <c r="F697" s="45"/>
      <c r="G697" s="46"/>
    </row>
    <row r="698" spans="1:7" x14ac:dyDescent="0.2">
      <c r="A698" s="17">
        <v>6000</v>
      </c>
      <c r="B698" s="17"/>
      <c r="C698" s="17" t="s">
        <v>45</v>
      </c>
      <c r="D698" s="17">
        <v>-1200</v>
      </c>
      <c r="E698" s="46"/>
      <c r="F698" s="46"/>
      <c r="G698" s="46"/>
    </row>
    <row r="699" spans="1:7" x14ac:dyDescent="0.2">
      <c r="A699" s="13" t="s">
        <v>53</v>
      </c>
      <c r="B699" s="27" t="s">
        <v>54</v>
      </c>
      <c r="C699" s="76" t="s">
        <v>52</v>
      </c>
      <c r="D699" s="42"/>
      <c r="E699" s="46"/>
      <c r="F699" s="46"/>
      <c r="G699" s="46"/>
    </row>
    <row r="700" spans="1:7" x14ac:dyDescent="0.2">
      <c r="A700" s="13"/>
      <c r="B700" s="27"/>
      <c r="C700" s="21" t="s">
        <v>10</v>
      </c>
      <c r="D700" s="78">
        <f>D701+D702</f>
        <v>-1368</v>
      </c>
      <c r="E700" s="46"/>
      <c r="F700" s="46"/>
      <c r="G700" s="46"/>
    </row>
    <row r="701" spans="1:7" x14ac:dyDescent="0.2">
      <c r="A701" s="13">
        <v>1100</v>
      </c>
      <c r="B701" s="27"/>
      <c r="C701" s="26" t="s">
        <v>51</v>
      </c>
      <c r="D701" s="42">
        <v>-1105</v>
      </c>
      <c r="E701" s="46"/>
      <c r="F701" s="46"/>
      <c r="G701" s="46"/>
    </row>
    <row r="702" spans="1:7" x14ac:dyDescent="0.2">
      <c r="A702" s="9">
        <v>1200</v>
      </c>
      <c r="B702" s="17"/>
      <c r="C702" s="9" t="s">
        <v>50</v>
      </c>
      <c r="D702" s="42">
        <v>-263</v>
      </c>
      <c r="E702" s="46"/>
      <c r="F702" s="46"/>
      <c r="G702" s="46"/>
    </row>
    <row r="703" spans="1:7" x14ac:dyDescent="0.2">
      <c r="A703" s="140" t="s">
        <v>176</v>
      </c>
      <c r="B703" s="21" t="s">
        <v>165</v>
      </c>
      <c r="C703" s="25" t="s">
        <v>168</v>
      </c>
      <c r="D703" s="33"/>
      <c r="E703" s="46"/>
      <c r="F703" s="46"/>
      <c r="G703" s="46"/>
    </row>
    <row r="704" spans="1:7" x14ac:dyDescent="0.2">
      <c r="A704" s="140"/>
      <c r="B704" s="17"/>
      <c r="C704" s="17" t="s">
        <v>10</v>
      </c>
      <c r="D704" s="3">
        <v>-2689</v>
      </c>
      <c r="E704" s="46"/>
      <c r="F704" s="46"/>
      <c r="G704" s="46"/>
    </row>
    <row r="705" spans="1:7" x14ac:dyDescent="0.2">
      <c r="A705" s="17">
        <v>1100</v>
      </c>
      <c r="B705" s="17"/>
      <c r="C705" s="21" t="s">
        <v>164</v>
      </c>
      <c r="D705" s="17">
        <v>-2689</v>
      </c>
      <c r="E705" s="46"/>
      <c r="F705" s="46"/>
      <c r="G705" s="46"/>
    </row>
    <row r="706" spans="1:7" x14ac:dyDescent="0.2">
      <c r="A706" s="140" t="s">
        <v>178</v>
      </c>
      <c r="B706" s="21" t="s">
        <v>165</v>
      </c>
      <c r="C706" s="25" t="s">
        <v>171</v>
      </c>
      <c r="D706" s="33"/>
      <c r="E706" s="46"/>
      <c r="F706" s="46"/>
      <c r="G706" s="46"/>
    </row>
    <row r="707" spans="1:7" x14ac:dyDescent="0.2">
      <c r="A707" s="140"/>
      <c r="B707" s="17"/>
      <c r="C707" s="17" t="s">
        <v>10</v>
      </c>
      <c r="D707" s="3">
        <v>-127</v>
      </c>
      <c r="E707" s="46"/>
      <c r="F707" s="46"/>
      <c r="G707" s="46"/>
    </row>
    <row r="708" spans="1:7" x14ac:dyDescent="0.2">
      <c r="A708" s="17">
        <v>1100</v>
      </c>
      <c r="B708" s="17"/>
      <c r="C708" s="21" t="s">
        <v>164</v>
      </c>
      <c r="D708" s="17">
        <v>-127</v>
      </c>
      <c r="E708" s="46"/>
      <c r="F708" s="46"/>
      <c r="G708" s="46"/>
    </row>
    <row r="709" spans="1:7" x14ac:dyDescent="0.2">
      <c r="A709" s="140" t="s">
        <v>179</v>
      </c>
      <c r="B709" s="21" t="s">
        <v>165</v>
      </c>
      <c r="C709" s="25" t="s">
        <v>172</v>
      </c>
      <c r="D709" s="17"/>
      <c r="E709" s="46"/>
      <c r="F709" s="46"/>
      <c r="G709" s="46"/>
    </row>
    <row r="710" spans="1:7" x14ac:dyDescent="0.2">
      <c r="A710" s="140"/>
      <c r="B710" s="17"/>
      <c r="C710" s="17" t="s">
        <v>10</v>
      </c>
      <c r="D710" s="3">
        <v>-5473</v>
      </c>
      <c r="E710" s="46"/>
      <c r="F710" s="46"/>
      <c r="G710" s="46"/>
    </row>
    <row r="711" spans="1:7" x14ac:dyDescent="0.2">
      <c r="A711" s="17">
        <v>1100</v>
      </c>
      <c r="B711" s="17"/>
      <c r="C711" s="21" t="s">
        <v>164</v>
      </c>
      <c r="D711" s="17">
        <v>-588</v>
      </c>
      <c r="E711" s="46"/>
      <c r="F711" s="46"/>
      <c r="G711" s="46"/>
    </row>
    <row r="712" spans="1:7" x14ac:dyDescent="0.2">
      <c r="A712" s="17">
        <v>2200</v>
      </c>
      <c r="B712" s="17"/>
      <c r="C712" s="21" t="s">
        <v>78</v>
      </c>
      <c r="D712" s="17">
        <v>-3117</v>
      </c>
      <c r="E712" s="46"/>
      <c r="F712" s="46"/>
      <c r="G712" s="46"/>
    </row>
    <row r="713" spans="1:7" x14ac:dyDescent="0.2">
      <c r="A713" s="17">
        <v>2300</v>
      </c>
      <c r="B713" s="17"/>
      <c r="C713" s="21" t="s">
        <v>79</v>
      </c>
      <c r="D713" s="17">
        <v>-1768</v>
      </c>
      <c r="E713" s="46"/>
      <c r="F713" s="46"/>
      <c r="G713" s="46"/>
    </row>
    <row r="714" spans="1:7" x14ac:dyDescent="0.2">
      <c r="A714" s="140" t="s">
        <v>93</v>
      </c>
      <c r="B714" s="21" t="s">
        <v>165</v>
      </c>
      <c r="C714" s="25" t="s">
        <v>175</v>
      </c>
      <c r="D714" s="17"/>
      <c r="E714" s="46"/>
      <c r="F714" s="46"/>
      <c r="G714" s="46"/>
    </row>
    <row r="715" spans="1:7" x14ac:dyDescent="0.2">
      <c r="A715" s="140"/>
      <c r="B715" s="17"/>
      <c r="C715" s="17" t="s">
        <v>10</v>
      </c>
      <c r="D715" s="3">
        <v>-3241</v>
      </c>
      <c r="E715" s="46"/>
      <c r="F715" s="46"/>
      <c r="G715" s="46"/>
    </row>
    <row r="716" spans="1:7" x14ac:dyDescent="0.2">
      <c r="A716" s="17">
        <v>1100</v>
      </c>
      <c r="B716" s="17"/>
      <c r="C716" s="21" t="s">
        <v>164</v>
      </c>
      <c r="D716" s="17">
        <v>-3241</v>
      </c>
      <c r="E716" s="46"/>
      <c r="F716" s="46"/>
      <c r="G716" s="46"/>
    </row>
    <row r="717" spans="1:7" x14ac:dyDescent="0.2">
      <c r="A717" s="6" t="s">
        <v>184</v>
      </c>
      <c r="B717" s="24" t="s">
        <v>18</v>
      </c>
      <c r="C717" s="25" t="s">
        <v>183</v>
      </c>
      <c r="D717" s="17"/>
      <c r="E717" s="46"/>
      <c r="F717" s="46"/>
      <c r="G717" s="46"/>
    </row>
    <row r="718" spans="1:7" x14ac:dyDescent="0.2">
      <c r="A718" s="17"/>
      <c r="B718" s="17"/>
      <c r="C718" s="17" t="s">
        <v>10</v>
      </c>
      <c r="D718" s="56">
        <f>D719</f>
        <v>-3871</v>
      </c>
      <c r="E718" s="46"/>
      <c r="F718" s="46"/>
      <c r="G718" s="46"/>
    </row>
    <row r="719" spans="1:7" x14ac:dyDescent="0.2">
      <c r="A719" s="17">
        <v>2200</v>
      </c>
      <c r="B719" s="17"/>
      <c r="C719" s="21" t="s">
        <v>78</v>
      </c>
      <c r="D719" s="17">
        <v>-3871</v>
      </c>
      <c r="E719" s="46"/>
      <c r="F719" s="46"/>
      <c r="G719" s="46"/>
    </row>
    <row r="720" spans="1:7" ht="25.5" x14ac:dyDescent="0.2">
      <c r="A720" s="144" t="s">
        <v>48</v>
      </c>
      <c r="B720" s="24" t="s">
        <v>18</v>
      </c>
      <c r="C720" s="145" t="s">
        <v>186</v>
      </c>
      <c r="D720" s="17"/>
      <c r="E720" s="46"/>
      <c r="F720" s="46"/>
      <c r="G720" s="46"/>
    </row>
    <row r="721" spans="1:7" x14ac:dyDescent="0.2">
      <c r="A721" s="17"/>
      <c r="B721" s="17"/>
      <c r="C721" s="17" t="s">
        <v>10</v>
      </c>
      <c r="D721" s="33">
        <f>D722</f>
        <v>-1483</v>
      </c>
      <c r="E721" s="46"/>
      <c r="F721" s="46"/>
      <c r="G721" s="46"/>
    </row>
    <row r="722" spans="1:7" x14ac:dyDescent="0.2">
      <c r="A722" s="17">
        <v>6200</v>
      </c>
      <c r="B722" s="17"/>
      <c r="C722" s="21" t="s">
        <v>187</v>
      </c>
      <c r="D722" s="17">
        <v>-1483</v>
      </c>
      <c r="E722" s="46"/>
      <c r="F722" s="46"/>
      <c r="G722" s="46"/>
    </row>
    <row r="723" spans="1:7" x14ac:dyDescent="0.2">
      <c r="A723" s="144" t="s">
        <v>53</v>
      </c>
      <c r="B723" s="17" t="s">
        <v>18</v>
      </c>
      <c r="C723" s="25" t="s">
        <v>190</v>
      </c>
      <c r="D723" s="17"/>
      <c r="E723" s="46"/>
      <c r="F723" s="46"/>
      <c r="G723" s="46"/>
    </row>
    <row r="724" spans="1:7" x14ac:dyDescent="0.2">
      <c r="A724" s="74"/>
      <c r="B724" s="75"/>
      <c r="C724" s="34" t="s">
        <v>10</v>
      </c>
      <c r="D724" s="56">
        <f>D725</f>
        <v>-7639</v>
      </c>
      <c r="E724" s="46"/>
      <c r="F724" s="46"/>
      <c r="G724" s="46"/>
    </row>
    <row r="725" spans="1:7" x14ac:dyDescent="0.2">
      <c r="A725" s="74">
        <v>1100</v>
      </c>
      <c r="B725" s="75"/>
      <c r="C725" s="34" t="s">
        <v>51</v>
      </c>
      <c r="D725" s="17">
        <v>-7639</v>
      </c>
      <c r="E725" s="46"/>
      <c r="F725" s="46"/>
      <c r="G725" s="46"/>
    </row>
    <row r="726" spans="1:7" x14ac:dyDescent="0.2">
      <c r="A726" s="144" t="s">
        <v>194</v>
      </c>
      <c r="B726" s="17" t="s">
        <v>18</v>
      </c>
      <c r="C726" s="25" t="s">
        <v>195</v>
      </c>
      <c r="D726" s="17"/>
      <c r="E726" s="46"/>
      <c r="F726" s="46"/>
      <c r="G726" s="46"/>
    </row>
    <row r="727" spans="1:7" x14ac:dyDescent="0.2">
      <c r="A727" s="74"/>
      <c r="B727" s="75"/>
      <c r="C727" s="34" t="s">
        <v>10</v>
      </c>
      <c r="D727" s="33">
        <f>SUM(D728:D731)</f>
        <v>-2000</v>
      </c>
      <c r="E727" s="46"/>
      <c r="F727" s="46"/>
      <c r="G727" s="46"/>
    </row>
    <row r="728" spans="1:7" x14ac:dyDescent="0.2">
      <c r="A728" s="74">
        <v>1100</v>
      </c>
      <c r="B728" s="75"/>
      <c r="C728" s="34" t="s">
        <v>51</v>
      </c>
      <c r="D728" s="17">
        <v>-800</v>
      </c>
      <c r="E728" s="46"/>
      <c r="F728" s="46"/>
      <c r="G728" s="46"/>
    </row>
    <row r="729" spans="1:7" x14ac:dyDescent="0.2">
      <c r="A729" s="74">
        <v>1200</v>
      </c>
      <c r="B729" s="75"/>
      <c r="C729" s="34" t="s">
        <v>50</v>
      </c>
      <c r="D729" s="17">
        <v>-200</v>
      </c>
      <c r="E729" s="46"/>
      <c r="F729" s="46"/>
      <c r="G729" s="46"/>
    </row>
    <row r="730" spans="1:7" x14ac:dyDescent="0.2">
      <c r="A730" s="74">
        <v>2200</v>
      </c>
      <c r="B730" s="75"/>
      <c r="C730" s="34" t="s">
        <v>78</v>
      </c>
      <c r="D730" s="17">
        <v>-500</v>
      </c>
      <c r="E730" s="46"/>
      <c r="F730" s="46"/>
      <c r="G730" s="46"/>
    </row>
    <row r="731" spans="1:7" x14ac:dyDescent="0.2">
      <c r="A731" s="74">
        <v>2300</v>
      </c>
      <c r="B731" s="75"/>
      <c r="C731" s="34" t="s">
        <v>196</v>
      </c>
      <c r="D731" s="17">
        <v>-500</v>
      </c>
      <c r="E731" s="46"/>
      <c r="F731" s="46"/>
      <c r="G731" s="46"/>
    </row>
    <row r="732" spans="1:7" x14ac:dyDescent="0.2">
      <c r="A732" s="144" t="s">
        <v>194</v>
      </c>
      <c r="B732" s="17" t="s">
        <v>18</v>
      </c>
      <c r="C732" s="25" t="s">
        <v>241</v>
      </c>
      <c r="D732" s="17"/>
      <c r="E732" s="46"/>
      <c r="F732" s="46"/>
      <c r="G732" s="46"/>
    </row>
    <row r="733" spans="1:7" x14ac:dyDescent="0.2">
      <c r="A733" s="74"/>
      <c r="B733" s="75"/>
      <c r="C733" s="34" t="s">
        <v>10</v>
      </c>
      <c r="D733" s="56">
        <f>SUM(D734:D737)</f>
        <v>-7000</v>
      </c>
      <c r="E733" s="46"/>
      <c r="F733" s="46"/>
      <c r="G733" s="46"/>
    </row>
    <row r="734" spans="1:7" x14ac:dyDescent="0.2">
      <c r="A734" s="74">
        <v>1100</v>
      </c>
      <c r="B734" s="75"/>
      <c r="C734" s="34" t="s">
        <v>51</v>
      </c>
      <c r="D734" s="17">
        <v>-630</v>
      </c>
      <c r="E734" s="46"/>
      <c r="F734" s="46"/>
      <c r="G734" s="46"/>
    </row>
    <row r="735" spans="1:7" x14ac:dyDescent="0.2">
      <c r="A735" s="74">
        <v>1200</v>
      </c>
      <c r="B735" s="75"/>
      <c r="C735" s="34" t="s">
        <v>50</v>
      </c>
      <c r="D735" s="17">
        <v>-150</v>
      </c>
      <c r="E735" s="46"/>
      <c r="F735" s="46"/>
      <c r="G735" s="46"/>
    </row>
    <row r="736" spans="1:7" x14ac:dyDescent="0.2">
      <c r="A736" s="74">
        <v>2200</v>
      </c>
      <c r="B736" s="75"/>
      <c r="C736" s="34" t="s">
        <v>78</v>
      </c>
      <c r="D736" s="17">
        <v>-6120</v>
      </c>
      <c r="F736" s="46"/>
      <c r="G736" s="46"/>
    </row>
    <row r="737" spans="1:7" x14ac:dyDescent="0.2">
      <c r="A737" s="74">
        <v>2300</v>
      </c>
      <c r="B737" s="75"/>
      <c r="C737" s="34" t="s">
        <v>196</v>
      </c>
      <c r="D737" s="17">
        <v>-100</v>
      </c>
      <c r="E737" s="46"/>
      <c r="F737" s="46"/>
      <c r="G737" s="46"/>
    </row>
    <row r="738" spans="1:7" ht="25.5" x14ac:dyDescent="0.2">
      <c r="A738" s="6" t="s">
        <v>194</v>
      </c>
      <c r="B738" s="137" t="s">
        <v>18</v>
      </c>
      <c r="C738" s="4" t="s">
        <v>247</v>
      </c>
      <c r="D738" s="8"/>
      <c r="E738" s="46"/>
      <c r="F738" s="46"/>
      <c r="G738" s="46"/>
    </row>
    <row r="739" spans="1:7" x14ac:dyDescent="0.2">
      <c r="A739" s="34"/>
      <c r="B739" s="139"/>
      <c r="C739" s="138" t="s">
        <v>10</v>
      </c>
      <c r="D739" s="98">
        <f>SUM(D740:D740)</f>
        <v>-2627</v>
      </c>
      <c r="E739" s="46"/>
      <c r="F739" s="46"/>
      <c r="G739" s="46"/>
    </row>
    <row r="740" spans="1:7" x14ac:dyDescent="0.2">
      <c r="A740" s="6">
        <v>2200</v>
      </c>
      <c r="B740" s="137"/>
      <c r="C740" s="9" t="s">
        <v>78</v>
      </c>
      <c r="D740" s="8">
        <v>-2627</v>
      </c>
      <c r="E740" s="46"/>
      <c r="F740" s="46"/>
      <c r="G740" s="46"/>
    </row>
    <row r="741" spans="1:7" ht="25.5" x14ac:dyDescent="0.2">
      <c r="A741" s="6" t="s">
        <v>194</v>
      </c>
      <c r="B741" s="137" t="s">
        <v>18</v>
      </c>
      <c r="C741" s="4" t="s">
        <v>254</v>
      </c>
      <c r="D741" s="8"/>
      <c r="E741" s="46"/>
      <c r="F741" s="46"/>
      <c r="G741" s="46"/>
    </row>
    <row r="742" spans="1:7" x14ac:dyDescent="0.2">
      <c r="A742" s="34"/>
      <c r="B742" s="139"/>
      <c r="C742" s="138" t="s">
        <v>10</v>
      </c>
      <c r="D742" s="98">
        <f>SUM(D743:D743)</f>
        <v>-78</v>
      </c>
      <c r="E742" s="46"/>
      <c r="F742" s="46"/>
      <c r="G742" s="46"/>
    </row>
    <row r="743" spans="1:7" x14ac:dyDescent="0.2">
      <c r="A743" s="6">
        <v>2200</v>
      </c>
      <c r="B743" s="137"/>
      <c r="C743" s="9" t="s">
        <v>78</v>
      </c>
      <c r="D743" s="8">
        <v>-78</v>
      </c>
      <c r="E743" s="46"/>
      <c r="F743" s="46"/>
      <c r="G743" s="46"/>
    </row>
    <row r="744" spans="1:7" ht="25.5" x14ac:dyDescent="0.2">
      <c r="A744" s="6" t="s">
        <v>194</v>
      </c>
      <c r="B744" s="137" t="s">
        <v>18</v>
      </c>
      <c r="C744" s="4" t="s">
        <v>262</v>
      </c>
      <c r="D744" s="8"/>
      <c r="E744" s="40"/>
      <c r="F744" s="46"/>
      <c r="G744" s="46"/>
    </row>
    <row r="745" spans="1:7" x14ac:dyDescent="0.2">
      <c r="A745" s="34"/>
      <c r="B745" s="139"/>
      <c r="C745" s="138" t="s">
        <v>10</v>
      </c>
      <c r="D745" s="98">
        <f>SUM(D746:D746)</f>
        <v>-4200</v>
      </c>
      <c r="E745" s="40"/>
      <c r="F745" s="46"/>
      <c r="G745" s="46"/>
    </row>
    <row r="746" spans="1:7" x14ac:dyDescent="0.2">
      <c r="A746" s="6">
        <v>2200</v>
      </c>
      <c r="B746" s="137"/>
      <c r="C746" s="9" t="s">
        <v>78</v>
      </c>
      <c r="D746" s="8">
        <v>-4200</v>
      </c>
      <c r="E746" s="40"/>
      <c r="F746" s="46"/>
      <c r="G746" s="46"/>
    </row>
    <row r="747" spans="1:7" ht="38.25" x14ac:dyDescent="0.2">
      <c r="A747" s="6" t="s">
        <v>194</v>
      </c>
      <c r="B747" s="137" t="s">
        <v>18</v>
      </c>
      <c r="C747" s="4" t="s">
        <v>243</v>
      </c>
      <c r="D747" s="8"/>
      <c r="E747" s="40"/>
      <c r="F747" s="46"/>
      <c r="G747" s="46"/>
    </row>
    <row r="748" spans="1:7" x14ac:dyDescent="0.2">
      <c r="A748" s="74"/>
      <c r="B748" s="75"/>
      <c r="C748" s="34" t="s">
        <v>10</v>
      </c>
      <c r="D748" s="56">
        <f>SUM(D749:D751)</f>
        <v>-495</v>
      </c>
      <c r="E748" s="40"/>
      <c r="F748" s="46"/>
      <c r="G748" s="46"/>
    </row>
    <row r="749" spans="1:7" x14ac:dyDescent="0.2">
      <c r="A749" s="74">
        <v>1100</v>
      </c>
      <c r="B749" s="75"/>
      <c r="C749" s="34" t="s">
        <v>51</v>
      </c>
      <c r="D749" s="17">
        <v>-341</v>
      </c>
      <c r="E749" s="40"/>
      <c r="F749" s="46"/>
      <c r="G749" s="46"/>
    </row>
    <row r="750" spans="1:7" x14ac:dyDescent="0.2">
      <c r="A750" s="74">
        <v>1200</v>
      </c>
      <c r="B750" s="75"/>
      <c r="C750" s="34" t="s">
        <v>50</v>
      </c>
      <c r="D750" s="17">
        <v>-89</v>
      </c>
      <c r="E750" s="40"/>
      <c r="F750" s="46"/>
      <c r="G750" s="46"/>
    </row>
    <row r="751" spans="1:7" x14ac:dyDescent="0.2">
      <c r="A751" s="74">
        <v>2200</v>
      </c>
      <c r="B751" s="75"/>
      <c r="C751" s="34" t="s">
        <v>78</v>
      </c>
      <c r="D751" s="17">
        <v>-65</v>
      </c>
      <c r="E751" s="46"/>
      <c r="F751" s="46"/>
      <c r="G751" s="46"/>
    </row>
    <row r="752" spans="1:7" ht="25.5" x14ac:dyDescent="0.2">
      <c r="A752" s="6" t="s">
        <v>194</v>
      </c>
      <c r="B752" s="137" t="s">
        <v>18</v>
      </c>
      <c r="C752" s="4" t="s">
        <v>264</v>
      </c>
      <c r="D752" s="8"/>
      <c r="E752" s="46"/>
      <c r="F752" s="46"/>
      <c r="G752" s="46"/>
    </row>
    <row r="753" spans="1:7" x14ac:dyDescent="0.2">
      <c r="A753" s="34"/>
      <c r="B753" s="139"/>
      <c r="C753" s="138" t="s">
        <v>10</v>
      </c>
      <c r="D753" s="98">
        <f>SUM(D754:D754)</f>
        <v>-56</v>
      </c>
      <c r="E753" s="40"/>
      <c r="F753" s="46"/>
      <c r="G753" s="46"/>
    </row>
    <row r="754" spans="1:7" x14ac:dyDescent="0.2">
      <c r="A754" s="6">
        <v>2200</v>
      </c>
      <c r="B754" s="137"/>
      <c r="C754" s="9" t="s">
        <v>78</v>
      </c>
      <c r="D754" s="8">
        <v>-56</v>
      </c>
      <c r="E754" s="46"/>
      <c r="F754" s="46"/>
      <c r="G754" s="46"/>
    </row>
    <row r="755" spans="1:7" ht="25.5" x14ac:dyDescent="0.2">
      <c r="A755" s="6" t="s">
        <v>194</v>
      </c>
      <c r="B755" s="137" t="s">
        <v>18</v>
      </c>
      <c r="C755" s="4" t="s">
        <v>252</v>
      </c>
      <c r="D755" s="8"/>
      <c r="E755" s="46"/>
      <c r="F755" s="46"/>
      <c r="G755" s="46"/>
    </row>
    <row r="756" spans="1:7" x14ac:dyDescent="0.2">
      <c r="A756" s="34"/>
      <c r="B756" s="139"/>
      <c r="C756" s="138" t="s">
        <v>10</v>
      </c>
      <c r="D756" s="98">
        <f>SUM(D757:D757)</f>
        <v>-1883</v>
      </c>
      <c r="E756" s="46"/>
      <c r="F756" s="46"/>
      <c r="G756" s="46"/>
    </row>
    <row r="757" spans="1:7" x14ac:dyDescent="0.2">
      <c r="A757" s="74">
        <v>1100</v>
      </c>
      <c r="B757" s="75"/>
      <c r="C757" s="34" t="s">
        <v>51</v>
      </c>
      <c r="D757" s="8">
        <v>-1883</v>
      </c>
      <c r="E757" s="46"/>
      <c r="F757" s="46"/>
      <c r="G757" s="46"/>
    </row>
    <row r="758" spans="1:7" x14ac:dyDescent="0.2">
      <c r="A758" s="144" t="s">
        <v>53</v>
      </c>
      <c r="B758" s="17" t="s">
        <v>18</v>
      </c>
      <c r="C758" s="25" t="s">
        <v>274</v>
      </c>
      <c r="D758" s="17"/>
      <c r="E758" s="46"/>
      <c r="F758" s="46"/>
      <c r="G758" s="46"/>
    </row>
    <row r="759" spans="1:7" x14ac:dyDescent="0.2">
      <c r="A759" s="74"/>
      <c r="B759" s="75"/>
      <c r="C759" s="34" t="s">
        <v>10</v>
      </c>
      <c r="D759" s="87">
        <f>D760</f>
        <v>-26893</v>
      </c>
      <c r="E759" s="46"/>
      <c r="F759" s="46"/>
      <c r="G759" s="46"/>
    </row>
    <row r="760" spans="1:7" x14ac:dyDescent="0.2">
      <c r="A760" s="74">
        <v>2300</v>
      </c>
      <c r="B760" s="75"/>
      <c r="C760" s="34" t="s">
        <v>196</v>
      </c>
      <c r="D760" s="17">
        <v>-26893</v>
      </c>
      <c r="E760" s="46"/>
      <c r="F760" s="46"/>
      <c r="G760" s="46"/>
    </row>
    <row r="761" spans="1:7" x14ac:dyDescent="0.2">
      <c r="A761" s="6" t="s">
        <v>66</v>
      </c>
      <c r="B761" s="137" t="s">
        <v>308</v>
      </c>
      <c r="C761" s="4" t="s">
        <v>67</v>
      </c>
      <c r="D761" s="8"/>
      <c r="E761" s="46"/>
      <c r="F761" s="46"/>
      <c r="G761" s="46"/>
    </row>
    <row r="762" spans="1:7" x14ac:dyDescent="0.2">
      <c r="A762" s="34"/>
      <c r="B762" s="139"/>
      <c r="C762" s="138" t="s">
        <v>10</v>
      </c>
      <c r="D762" s="98">
        <f>SUM(D763)</f>
        <v>-73</v>
      </c>
      <c r="E762" s="46"/>
      <c r="F762" s="46"/>
      <c r="G762" s="46"/>
    </row>
    <row r="763" spans="1:7" x14ac:dyDescent="0.2">
      <c r="A763" s="6">
        <v>2300</v>
      </c>
      <c r="B763" s="137"/>
      <c r="C763" s="9" t="s">
        <v>196</v>
      </c>
      <c r="D763" s="96">
        <v>-73</v>
      </c>
      <c r="E763" s="46"/>
      <c r="F763" s="46"/>
      <c r="G763" s="46"/>
    </row>
    <row r="764" spans="1:7" ht="25.5" x14ac:dyDescent="0.2">
      <c r="A764" s="6" t="s">
        <v>34</v>
      </c>
      <c r="B764" s="137" t="s">
        <v>18</v>
      </c>
      <c r="C764" s="4" t="s">
        <v>318</v>
      </c>
      <c r="D764" s="96"/>
      <c r="E764" s="46"/>
      <c r="F764" s="46"/>
      <c r="G764" s="46"/>
    </row>
    <row r="765" spans="1:7" x14ac:dyDescent="0.2">
      <c r="A765" s="34"/>
      <c r="B765" s="139"/>
      <c r="C765" s="138" t="s">
        <v>10</v>
      </c>
      <c r="D765" s="98">
        <f>D766</f>
        <v>-407</v>
      </c>
      <c r="E765" s="175"/>
      <c r="F765" s="46"/>
      <c r="G765" s="46"/>
    </row>
    <row r="766" spans="1:7" x14ac:dyDescent="0.2">
      <c r="A766" s="6">
        <v>2200</v>
      </c>
      <c r="B766" s="137"/>
      <c r="C766" s="9" t="s">
        <v>78</v>
      </c>
      <c r="D766" s="96">
        <v>-407</v>
      </c>
      <c r="E766" s="175"/>
      <c r="F766" s="46"/>
      <c r="G766" s="46"/>
    </row>
    <row r="767" spans="1:7" x14ac:dyDescent="0.2">
      <c r="A767" s="6" t="s">
        <v>125</v>
      </c>
      <c r="B767" s="137" t="s">
        <v>308</v>
      </c>
      <c r="C767" s="4" t="s">
        <v>152</v>
      </c>
      <c r="D767" s="96"/>
      <c r="E767" s="163"/>
      <c r="F767" s="46"/>
      <c r="G767" s="46"/>
    </row>
    <row r="768" spans="1:7" x14ac:dyDescent="0.2">
      <c r="A768" s="74"/>
      <c r="B768" s="75"/>
      <c r="C768" s="34" t="s">
        <v>10</v>
      </c>
      <c r="D768" s="98">
        <f>SUM(D769:D772)</f>
        <v>-2936</v>
      </c>
      <c r="E768" s="164"/>
      <c r="F768" s="46"/>
      <c r="G768" s="46"/>
    </row>
    <row r="769" spans="1:7" x14ac:dyDescent="0.2">
      <c r="A769" s="74">
        <v>1100</v>
      </c>
      <c r="B769" s="75"/>
      <c r="C769" s="34" t="s">
        <v>51</v>
      </c>
      <c r="D769" s="96">
        <v>-736</v>
      </c>
      <c r="E769" s="163"/>
      <c r="F769" s="46"/>
      <c r="G769" s="46"/>
    </row>
    <row r="770" spans="1:7" x14ac:dyDescent="0.2">
      <c r="A770" s="74">
        <v>1200</v>
      </c>
      <c r="B770" s="75"/>
      <c r="C770" s="34" t="s">
        <v>50</v>
      </c>
      <c r="D770" s="96">
        <v>-440</v>
      </c>
      <c r="E770" s="163"/>
      <c r="F770" s="46"/>
      <c r="G770" s="46"/>
    </row>
    <row r="771" spans="1:7" x14ac:dyDescent="0.2">
      <c r="A771" s="74">
        <v>2200</v>
      </c>
      <c r="B771" s="75"/>
      <c r="C771" s="34" t="s">
        <v>78</v>
      </c>
      <c r="D771" s="96">
        <v>-290</v>
      </c>
      <c r="E771" s="46"/>
      <c r="F771" s="46"/>
      <c r="G771" s="46"/>
    </row>
    <row r="772" spans="1:7" x14ac:dyDescent="0.2">
      <c r="A772" s="6">
        <v>2300</v>
      </c>
      <c r="B772" s="137"/>
      <c r="C772" s="9" t="s">
        <v>196</v>
      </c>
      <c r="D772" s="96">
        <v>-1470</v>
      </c>
      <c r="E772" s="46"/>
      <c r="F772" s="46"/>
      <c r="G772" s="46"/>
    </row>
    <row r="773" spans="1:7" x14ac:dyDescent="0.2">
      <c r="A773" s="6" t="s">
        <v>34</v>
      </c>
      <c r="B773" s="137" t="s">
        <v>308</v>
      </c>
      <c r="C773" s="4" t="s">
        <v>325</v>
      </c>
      <c r="D773" s="96"/>
      <c r="E773" s="46"/>
      <c r="F773" s="46"/>
      <c r="G773" s="46"/>
    </row>
    <row r="774" spans="1:7" x14ac:dyDescent="0.2">
      <c r="A774" s="74"/>
      <c r="B774" s="75"/>
      <c r="C774" s="34" t="s">
        <v>10</v>
      </c>
      <c r="D774" s="98">
        <f>SUM(D775)</f>
        <v>-250</v>
      </c>
      <c r="E774" s="164"/>
      <c r="F774" s="46"/>
      <c r="G774" s="46"/>
    </row>
    <row r="775" spans="1:7" x14ac:dyDescent="0.2">
      <c r="A775" s="74">
        <v>1100</v>
      </c>
      <c r="B775" s="75"/>
      <c r="C775" s="34" t="s">
        <v>51</v>
      </c>
      <c r="D775" s="96">
        <v>-250</v>
      </c>
      <c r="E775" s="46"/>
      <c r="F775" s="46"/>
      <c r="G775" s="46"/>
    </row>
    <row r="776" spans="1:7" x14ac:dyDescent="0.2">
      <c r="A776" s="6" t="s">
        <v>68</v>
      </c>
      <c r="B776" s="75" t="s">
        <v>308</v>
      </c>
      <c r="C776" s="38" t="s">
        <v>327</v>
      </c>
      <c r="D776" s="96"/>
      <c r="E776" s="46"/>
      <c r="F776" s="46"/>
      <c r="G776" s="46"/>
    </row>
    <row r="777" spans="1:7" x14ac:dyDescent="0.2">
      <c r="A777" s="74"/>
      <c r="B777" s="75"/>
      <c r="C777" s="34" t="s">
        <v>10</v>
      </c>
      <c r="D777" s="98">
        <f>D778+D779</f>
        <v>-1308</v>
      </c>
      <c r="E777" s="46"/>
      <c r="F777" s="46"/>
      <c r="G777" s="46"/>
    </row>
    <row r="778" spans="1:7" x14ac:dyDescent="0.2">
      <c r="A778" s="74">
        <v>1100</v>
      </c>
      <c r="B778" s="75"/>
      <c r="C778" s="34" t="s">
        <v>51</v>
      </c>
      <c r="D778" s="96">
        <v>-1053</v>
      </c>
      <c r="E778" s="46"/>
      <c r="F778" s="46"/>
      <c r="G778" s="46"/>
    </row>
    <row r="779" spans="1:7" x14ac:dyDescent="0.2">
      <c r="A779" s="74">
        <v>1200</v>
      </c>
      <c r="B779" s="75"/>
      <c r="C779" s="34" t="s">
        <v>50</v>
      </c>
      <c r="D779" s="96">
        <v>-255</v>
      </c>
      <c r="E779" s="46"/>
      <c r="F779" s="46"/>
      <c r="G779" s="46"/>
    </row>
    <row r="780" spans="1:7" x14ac:dyDescent="0.2">
      <c r="A780" s="12"/>
      <c r="B780" s="147"/>
      <c r="C780" s="10"/>
      <c r="D780" s="149"/>
      <c r="E780" s="46"/>
      <c r="F780" s="46"/>
      <c r="G780" s="46"/>
    </row>
    <row r="781" spans="1:7" x14ac:dyDescent="0.2">
      <c r="A781" s="12"/>
      <c r="B781" s="147"/>
      <c r="C781" s="10"/>
      <c r="D781" s="149"/>
      <c r="E781" s="46"/>
      <c r="F781" s="46"/>
      <c r="G781" s="46"/>
    </row>
    <row r="782" spans="1:7" x14ac:dyDescent="0.2">
      <c r="A782" s="12"/>
      <c r="B782" s="166" t="s">
        <v>329</v>
      </c>
      <c r="D782" s="149"/>
      <c r="E782" s="46"/>
      <c r="F782" s="46"/>
      <c r="G782" s="46"/>
    </row>
    <row r="783" spans="1:7" ht="39" customHeight="1" x14ac:dyDescent="0.2">
      <c r="A783" s="12"/>
      <c r="B783" s="184" t="s">
        <v>332</v>
      </c>
      <c r="C783" s="184"/>
      <c r="D783" s="168">
        <v>26426</v>
      </c>
      <c r="E783" s="46" t="s">
        <v>333</v>
      </c>
      <c r="F783" s="46"/>
      <c r="G783" s="46"/>
    </row>
    <row r="784" spans="1:7" x14ac:dyDescent="0.2">
      <c r="A784" s="12"/>
      <c r="B784" s="147"/>
      <c r="C784" s="10"/>
      <c r="D784" s="149"/>
      <c r="E784" s="46"/>
      <c r="F784" s="46"/>
      <c r="G784" s="46"/>
    </row>
    <row r="785" spans="1:10" x14ac:dyDescent="0.2">
      <c r="A785" s="12"/>
      <c r="B785" s="147"/>
      <c r="C785" s="10"/>
      <c r="D785" s="149"/>
      <c r="E785" s="46"/>
      <c r="F785" s="46"/>
      <c r="G785" s="46"/>
    </row>
    <row r="786" spans="1:10" x14ac:dyDescent="0.2">
      <c r="A786" s="12"/>
      <c r="B786" s="147"/>
      <c r="C786" s="10"/>
      <c r="D786" s="149"/>
      <c r="E786" s="46"/>
      <c r="F786" s="46"/>
      <c r="G786" s="46"/>
    </row>
    <row r="787" spans="1:10" x14ac:dyDescent="0.2">
      <c r="A787" s="12"/>
      <c r="B787" s="147"/>
      <c r="C787" s="10"/>
      <c r="D787" s="149"/>
      <c r="E787" s="46"/>
      <c r="F787" s="46"/>
      <c r="G787" s="46"/>
    </row>
    <row r="788" spans="1:10" x14ac:dyDescent="0.2">
      <c r="E788" s="46"/>
      <c r="F788" s="46"/>
      <c r="G788" s="46"/>
    </row>
    <row r="789" spans="1:10" x14ac:dyDescent="0.2">
      <c r="A789" s="180" t="s">
        <v>14</v>
      </c>
      <c r="B789" s="180"/>
      <c r="C789" s="180"/>
      <c r="D789" s="180"/>
      <c r="E789" s="46"/>
      <c r="F789" s="46"/>
      <c r="G789" s="46"/>
    </row>
    <row r="790" spans="1:10" x14ac:dyDescent="0.2">
      <c r="A790" s="52"/>
      <c r="B790" s="52"/>
      <c r="C790" s="52"/>
      <c r="D790" s="52"/>
      <c r="E790" s="46"/>
      <c r="F790" s="46"/>
      <c r="G790" s="46"/>
    </row>
    <row r="791" spans="1:10" x14ac:dyDescent="0.2">
      <c r="A791" s="2" t="s">
        <v>15</v>
      </c>
      <c r="B791" s="2"/>
      <c r="D791" s="1"/>
      <c r="E791" s="46"/>
      <c r="F791" s="46"/>
      <c r="G791" s="46"/>
    </row>
    <row r="792" spans="1:10" x14ac:dyDescent="0.2">
      <c r="B792" s="1"/>
      <c r="C792" s="2"/>
      <c r="D792" s="1"/>
      <c r="E792" s="46"/>
      <c r="F792" s="46"/>
      <c r="G792" s="46"/>
    </row>
    <row r="793" spans="1:10" x14ac:dyDescent="0.2">
      <c r="A793" s="3" t="s">
        <v>2</v>
      </c>
      <c r="B793" s="4" t="s">
        <v>3</v>
      </c>
      <c r="C793" s="5" t="s">
        <v>3</v>
      </c>
      <c r="D793" s="35" t="s">
        <v>4</v>
      </c>
      <c r="E793" s="46"/>
      <c r="F793" s="46"/>
      <c r="I793" s="18" t="s">
        <v>32</v>
      </c>
      <c r="J793" s="18" t="s">
        <v>31</v>
      </c>
    </row>
    <row r="794" spans="1:10" x14ac:dyDescent="0.2">
      <c r="A794" s="16"/>
      <c r="B794" s="15"/>
      <c r="C794" s="15"/>
      <c r="D794" s="14"/>
      <c r="E794" s="50"/>
      <c r="F794" s="46"/>
      <c r="G794" s="18" t="s">
        <v>28</v>
      </c>
      <c r="H794" s="44">
        <f>D794</f>
        <v>0</v>
      </c>
      <c r="I794" s="18">
        <v>1082935</v>
      </c>
      <c r="J794" s="48">
        <f>H794+I794</f>
        <v>1082935</v>
      </c>
    </row>
    <row r="795" spans="1:10" x14ac:dyDescent="0.2">
      <c r="A795" s="52"/>
      <c r="B795" s="52"/>
      <c r="C795" s="52"/>
      <c r="D795" s="52"/>
      <c r="E795" s="46"/>
      <c r="F795" s="46"/>
      <c r="G795" s="18" t="s">
        <v>29</v>
      </c>
      <c r="H795" s="30">
        <f>D807+D816+D817+D810</f>
        <v>170206</v>
      </c>
      <c r="I795" s="18">
        <v>1070888</v>
      </c>
      <c r="J795" s="48">
        <f>H795+I795</f>
        <v>1241094</v>
      </c>
    </row>
    <row r="796" spans="1:10" x14ac:dyDescent="0.2">
      <c r="A796" s="57" t="s">
        <v>24</v>
      </c>
      <c r="B796" s="57"/>
      <c r="E796" s="46"/>
      <c r="F796" s="46"/>
      <c r="G796" s="46"/>
    </row>
    <row r="797" spans="1:10" x14ac:dyDescent="0.2">
      <c r="A797" s="57"/>
      <c r="B797" s="57"/>
      <c r="E797" s="46"/>
      <c r="F797" s="46"/>
      <c r="G797" s="46"/>
    </row>
    <row r="798" spans="1:10" x14ac:dyDescent="0.2">
      <c r="A798" s="3" t="s">
        <v>2</v>
      </c>
      <c r="B798" s="4" t="s">
        <v>3</v>
      </c>
      <c r="C798" s="5" t="s">
        <v>3</v>
      </c>
      <c r="D798" s="35" t="s">
        <v>4</v>
      </c>
      <c r="E798" s="61"/>
      <c r="F798" s="46"/>
      <c r="G798" s="46"/>
    </row>
    <row r="799" spans="1:10" x14ac:dyDescent="0.2">
      <c r="A799" s="17"/>
      <c r="B799" s="17"/>
      <c r="C799" s="17"/>
      <c r="D799" s="56"/>
      <c r="E799" s="61"/>
      <c r="F799" s="46"/>
      <c r="G799" s="46"/>
    </row>
    <row r="800" spans="1:10" x14ac:dyDescent="0.2">
      <c r="A800" s="17"/>
      <c r="B800" s="17"/>
      <c r="C800" s="17"/>
      <c r="D800" s="41"/>
      <c r="E800" s="61"/>
      <c r="F800" s="46"/>
      <c r="G800" s="46"/>
    </row>
    <row r="801" spans="1:7" x14ac:dyDescent="0.2">
      <c r="A801" s="17"/>
      <c r="B801" s="17"/>
      <c r="C801" s="17"/>
      <c r="D801" s="41"/>
      <c r="E801" s="61"/>
      <c r="F801" s="46"/>
      <c r="G801" s="46"/>
    </row>
    <row r="802" spans="1:7" x14ac:dyDescent="0.2">
      <c r="A802" s="52"/>
      <c r="B802" s="52"/>
      <c r="C802" s="52"/>
      <c r="D802" s="52"/>
      <c r="E802" s="46"/>
      <c r="F802" s="46"/>
      <c r="G802" s="46"/>
    </row>
    <row r="803" spans="1:7" x14ac:dyDescent="0.2">
      <c r="A803" s="2" t="s">
        <v>16</v>
      </c>
      <c r="E803" s="46"/>
      <c r="F803" s="46"/>
      <c r="G803" s="46"/>
    </row>
    <row r="804" spans="1:7" x14ac:dyDescent="0.2">
      <c r="A804" s="1"/>
      <c r="B804" s="1"/>
      <c r="D804" s="1"/>
      <c r="E804" s="46"/>
      <c r="F804" s="46"/>
      <c r="G804" s="46"/>
    </row>
    <row r="805" spans="1:7" x14ac:dyDescent="0.2">
      <c r="A805" s="3" t="s">
        <v>2</v>
      </c>
      <c r="B805" s="35" t="s">
        <v>3</v>
      </c>
      <c r="C805" s="5" t="s">
        <v>8</v>
      </c>
      <c r="D805" s="35" t="s">
        <v>4</v>
      </c>
      <c r="E805" s="63"/>
      <c r="F805" s="46"/>
      <c r="G805" s="46"/>
    </row>
    <row r="806" spans="1:7" x14ac:dyDescent="0.2">
      <c r="A806" s="37" t="s">
        <v>34</v>
      </c>
      <c r="B806" s="36" t="s">
        <v>38</v>
      </c>
      <c r="C806" s="31" t="s">
        <v>39</v>
      </c>
      <c r="D806" s="32"/>
      <c r="E806" s="63"/>
      <c r="F806" s="46"/>
      <c r="G806" s="46"/>
    </row>
    <row r="807" spans="1:7" x14ac:dyDescent="0.2">
      <c r="A807" s="37"/>
      <c r="B807" s="67"/>
      <c r="C807" s="43" t="s">
        <v>10</v>
      </c>
      <c r="D807" s="56">
        <f>D808</f>
        <v>11724</v>
      </c>
      <c r="E807" s="40"/>
      <c r="F807" s="46"/>
      <c r="G807" s="46"/>
    </row>
    <row r="808" spans="1:7" x14ac:dyDescent="0.2">
      <c r="A808" s="32">
        <v>5200</v>
      </c>
      <c r="B808" s="36"/>
      <c r="C808" s="36" t="s">
        <v>35</v>
      </c>
      <c r="D808" s="32">
        <v>11724</v>
      </c>
      <c r="F808" s="46"/>
      <c r="G808" s="46"/>
    </row>
    <row r="809" spans="1:7" ht="25.5" x14ac:dyDescent="0.2">
      <c r="A809" s="159" t="s">
        <v>335</v>
      </c>
      <c r="B809" s="36" t="s">
        <v>18</v>
      </c>
      <c r="C809" s="165" t="s">
        <v>336</v>
      </c>
      <c r="D809" s="32"/>
      <c r="F809" s="46"/>
      <c r="G809" s="46"/>
    </row>
    <row r="810" spans="1:7" x14ac:dyDescent="0.2">
      <c r="A810" s="37"/>
      <c r="B810" s="67"/>
      <c r="C810" s="43" t="s">
        <v>10</v>
      </c>
      <c r="D810" s="56">
        <f>D811</f>
        <v>69989</v>
      </c>
      <c r="E810" s="46"/>
      <c r="F810" s="46"/>
      <c r="G810" s="46"/>
    </row>
    <row r="811" spans="1:7" x14ac:dyDescent="0.2">
      <c r="A811" s="32">
        <v>5200</v>
      </c>
      <c r="B811" s="36"/>
      <c r="C811" s="36" t="s">
        <v>35</v>
      </c>
      <c r="D811" s="32">
        <v>69989</v>
      </c>
      <c r="F811" s="46"/>
      <c r="G811" s="46"/>
    </row>
    <row r="812" spans="1:7" x14ac:dyDescent="0.2">
      <c r="A812" s="158"/>
      <c r="B812" s="162"/>
      <c r="C812" s="162"/>
      <c r="D812" s="158"/>
      <c r="F812" s="46"/>
      <c r="G812" s="46"/>
    </row>
    <row r="813" spans="1:7" x14ac:dyDescent="0.2">
      <c r="A813" s="158"/>
      <c r="B813" s="162"/>
      <c r="C813" s="162"/>
      <c r="D813" s="158"/>
      <c r="F813" s="46"/>
      <c r="G813" s="46"/>
    </row>
    <row r="814" spans="1:7" x14ac:dyDescent="0.2">
      <c r="A814" s="11"/>
      <c r="B814" s="10"/>
      <c r="C814" s="10"/>
      <c r="D814" s="11"/>
      <c r="E814" s="63"/>
      <c r="F814" s="46"/>
      <c r="G814" s="46"/>
    </row>
    <row r="815" spans="1:7" x14ac:dyDescent="0.2">
      <c r="A815" s="11"/>
      <c r="B815" s="166" t="s">
        <v>329</v>
      </c>
      <c r="D815" s="11"/>
      <c r="E815" s="63"/>
      <c r="F815" s="46"/>
      <c r="G815" s="46"/>
    </row>
    <row r="816" spans="1:7" ht="55.5" customHeight="1" x14ac:dyDescent="0.2">
      <c r="A816" s="11"/>
      <c r="B816" s="185" t="s">
        <v>330</v>
      </c>
      <c r="C816" s="185"/>
      <c r="D816" s="167">
        <v>82690</v>
      </c>
      <c r="E816" s="40" t="s">
        <v>331</v>
      </c>
      <c r="F816" s="46"/>
      <c r="G816" s="46"/>
    </row>
    <row r="817" spans="1:10" ht="45" customHeight="1" x14ac:dyDescent="0.2">
      <c r="A817" s="11"/>
      <c r="B817" s="185" t="s">
        <v>334</v>
      </c>
      <c r="C817" s="185"/>
      <c r="D817" s="167">
        <v>5803</v>
      </c>
      <c r="E817" s="40" t="s">
        <v>331</v>
      </c>
      <c r="F817" s="46"/>
      <c r="G817" s="46"/>
    </row>
    <row r="818" spans="1:10" x14ac:dyDescent="0.2">
      <c r="A818" s="11"/>
      <c r="B818" s="10"/>
      <c r="C818" s="10"/>
      <c r="D818" s="11"/>
      <c r="E818" s="63"/>
      <c r="F818" s="46"/>
      <c r="G818" s="46"/>
    </row>
    <row r="819" spans="1:10" x14ac:dyDescent="0.2">
      <c r="E819" s="46"/>
      <c r="F819" s="46"/>
      <c r="G819" s="46"/>
    </row>
    <row r="820" spans="1:10" x14ac:dyDescent="0.2">
      <c r="A820" s="180" t="s">
        <v>25</v>
      </c>
      <c r="B820" s="180"/>
      <c r="C820" s="180"/>
      <c r="D820" s="180"/>
      <c r="E820" s="65"/>
      <c r="F820" s="46"/>
      <c r="G820" s="46"/>
    </row>
    <row r="821" spans="1:10" x14ac:dyDescent="0.2">
      <c r="A821" s="51"/>
      <c r="B821" s="51"/>
      <c r="C821" s="51"/>
      <c r="D821" s="51"/>
      <c r="E821" s="65"/>
      <c r="F821" s="46"/>
      <c r="G821" s="46"/>
    </row>
    <row r="822" spans="1:10" x14ac:dyDescent="0.2">
      <c r="A822" s="2" t="s">
        <v>26</v>
      </c>
      <c r="B822" s="2"/>
      <c r="D822" s="1"/>
      <c r="E822" s="46"/>
      <c r="F822" s="46"/>
      <c r="G822" s="46"/>
    </row>
    <row r="823" spans="1:10" x14ac:dyDescent="0.2">
      <c r="B823" s="1"/>
      <c r="C823" s="2"/>
      <c r="D823" s="1"/>
      <c r="E823" s="46"/>
      <c r="F823" s="46"/>
      <c r="G823" s="46"/>
    </row>
    <row r="824" spans="1:10" x14ac:dyDescent="0.2">
      <c r="A824" s="3" t="s">
        <v>2</v>
      </c>
      <c r="B824" s="4" t="s">
        <v>3</v>
      </c>
      <c r="C824" s="5" t="s">
        <v>3</v>
      </c>
      <c r="D824" s="35" t="s">
        <v>4</v>
      </c>
      <c r="E824" s="46"/>
      <c r="F824" s="46"/>
      <c r="I824" s="18" t="s">
        <v>32</v>
      </c>
      <c r="J824" s="18" t="s">
        <v>31</v>
      </c>
    </row>
    <row r="825" spans="1:10" ht="25.5" x14ac:dyDescent="0.2">
      <c r="A825" s="42" t="s">
        <v>133</v>
      </c>
      <c r="B825" s="17" t="s">
        <v>121</v>
      </c>
      <c r="C825" s="21" t="s">
        <v>134</v>
      </c>
      <c r="D825" s="42">
        <v>75</v>
      </c>
      <c r="E825" s="61"/>
      <c r="F825" s="46"/>
      <c r="G825" s="18" t="s">
        <v>28</v>
      </c>
      <c r="H825" s="44">
        <f>SUM(D825:D827)</f>
        <v>1303</v>
      </c>
      <c r="I825" s="18">
        <v>2750</v>
      </c>
      <c r="J825" s="48">
        <f>H825+I825</f>
        <v>4053</v>
      </c>
    </row>
    <row r="826" spans="1:10" ht="25.5" x14ac:dyDescent="0.2">
      <c r="A826" s="42" t="s">
        <v>135</v>
      </c>
      <c r="B826" s="17" t="s">
        <v>121</v>
      </c>
      <c r="C826" s="21" t="s">
        <v>136</v>
      </c>
      <c r="D826" s="42">
        <v>1228</v>
      </c>
      <c r="E826" s="46"/>
      <c r="F826" s="46"/>
      <c r="G826" s="18" t="s">
        <v>29</v>
      </c>
      <c r="H826" s="30">
        <f>SUM(D834:D839)/2</f>
        <v>1303</v>
      </c>
      <c r="I826" s="18">
        <v>2750</v>
      </c>
      <c r="J826" s="48">
        <f>H826+I826</f>
        <v>4053</v>
      </c>
    </row>
    <row r="827" spans="1:10" x14ac:dyDescent="0.2">
      <c r="E827" s="46"/>
      <c r="F827" s="46"/>
      <c r="H827" s="30"/>
      <c r="J827" s="48"/>
    </row>
    <row r="828" spans="1:10" x14ac:dyDescent="0.2">
      <c r="E828" s="46"/>
      <c r="F828" s="46"/>
      <c r="H828" s="30"/>
      <c r="J828" s="48"/>
    </row>
    <row r="829" spans="1:10" x14ac:dyDescent="0.2">
      <c r="E829" s="46"/>
      <c r="F829" s="46"/>
      <c r="G829" s="46"/>
    </row>
    <row r="830" spans="1:10" x14ac:dyDescent="0.2">
      <c r="A830" s="2" t="s">
        <v>27</v>
      </c>
      <c r="E830" s="46"/>
      <c r="F830" s="46"/>
      <c r="G830" s="46"/>
    </row>
    <row r="831" spans="1:10" x14ac:dyDescent="0.2">
      <c r="A831" s="1"/>
      <c r="B831" s="1"/>
      <c r="D831" s="1"/>
      <c r="E831" s="46"/>
      <c r="F831" s="46"/>
      <c r="G831" s="46"/>
    </row>
    <row r="832" spans="1:10" x14ac:dyDescent="0.2">
      <c r="A832" s="3" t="s">
        <v>2</v>
      </c>
      <c r="B832" s="35" t="s">
        <v>3</v>
      </c>
      <c r="C832" s="5" t="s">
        <v>8</v>
      </c>
      <c r="D832" s="35" t="s">
        <v>4</v>
      </c>
      <c r="E832" s="64"/>
      <c r="F832" s="46"/>
      <c r="G832" s="46"/>
    </row>
    <row r="833" spans="1:7" x14ac:dyDescent="0.2">
      <c r="A833" s="118" t="s">
        <v>68</v>
      </c>
      <c r="B833" s="17" t="s">
        <v>121</v>
      </c>
      <c r="C833" s="7" t="s">
        <v>100</v>
      </c>
      <c r="D833" s="8"/>
      <c r="E833" s="119"/>
      <c r="F833" s="46"/>
      <c r="G833" s="46"/>
    </row>
    <row r="834" spans="1:7" x14ac:dyDescent="0.2">
      <c r="A834" s="6"/>
      <c r="B834" s="24"/>
      <c r="C834" s="21" t="s">
        <v>10</v>
      </c>
      <c r="D834" s="20">
        <f>D835</f>
        <v>75</v>
      </c>
      <c r="E834" s="22"/>
      <c r="F834" s="46"/>
      <c r="G834" s="46"/>
    </row>
    <row r="835" spans="1:7" x14ac:dyDescent="0.2">
      <c r="A835" s="8">
        <v>2300</v>
      </c>
      <c r="B835" s="9"/>
      <c r="C835" s="9" t="s">
        <v>79</v>
      </c>
      <c r="D835" s="8">
        <v>75</v>
      </c>
      <c r="E835" s="119"/>
      <c r="F835" s="46"/>
      <c r="G835" s="46"/>
    </row>
    <row r="836" spans="1:7" ht="15" x14ac:dyDescent="0.25">
      <c r="A836" s="118" t="s">
        <v>71</v>
      </c>
      <c r="B836" s="17" t="s">
        <v>121</v>
      </c>
      <c r="C836" s="7" t="s">
        <v>122</v>
      </c>
      <c r="D836" s="8"/>
      <c r="E836" s="120"/>
      <c r="F836" s="46"/>
      <c r="G836" s="46"/>
    </row>
    <row r="837" spans="1:7" x14ac:dyDescent="0.2">
      <c r="A837" s="6"/>
      <c r="B837" s="24"/>
      <c r="C837" s="21" t="s">
        <v>10</v>
      </c>
      <c r="D837" s="20">
        <f>D838+D839</f>
        <v>1228</v>
      </c>
      <c r="E837" s="22"/>
      <c r="F837" s="46"/>
      <c r="G837" s="46"/>
    </row>
    <row r="838" spans="1:7" ht="15" x14ac:dyDescent="0.25">
      <c r="A838" s="8">
        <v>2200</v>
      </c>
      <c r="B838" s="9"/>
      <c r="C838" s="9" t="s">
        <v>78</v>
      </c>
      <c r="D838" s="8">
        <v>200</v>
      </c>
      <c r="E838"/>
    </row>
    <row r="839" spans="1:7" ht="15" x14ac:dyDescent="0.25">
      <c r="A839" s="17">
        <v>2300</v>
      </c>
      <c r="B839" s="17"/>
      <c r="C839" s="17" t="s">
        <v>79</v>
      </c>
      <c r="D839" s="17">
        <v>1028</v>
      </c>
      <c r="E839"/>
    </row>
  </sheetData>
  <mergeCells count="26">
    <mergeCell ref="C1:D1"/>
    <mergeCell ref="C2:D2"/>
    <mergeCell ref="C3:D3"/>
    <mergeCell ref="C4:D4"/>
    <mergeCell ref="A820:D820"/>
    <mergeCell ref="A789:D789"/>
    <mergeCell ref="A6:E6"/>
    <mergeCell ref="A8:D8"/>
    <mergeCell ref="A61:D61"/>
    <mergeCell ref="E115:F115"/>
    <mergeCell ref="E765:E766"/>
    <mergeCell ref="B783:C783"/>
    <mergeCell ref="B816:C816"/>
    <mergeCell ref="B817:C817"/>
    <mergeCell ref="E17:F17"/>
    <mergeCell ref="E19:F19"/>
    <mergeCell ref="E20:F20"/>
    <mergeCell ref="E93:F93"/>
    <mergeCell ref="E126:F126"/>
    <mergeCell ref="E145:F145"/>
    <mergeCell ref="E200:F200"/>
    <mergeCell ref="E148:F148"/>
    <mergeCell ref="E167:F167"/>
    <mergeCell ref="E170:F170"/>
    <mergeCell ref="E174:F174"/>
    <mergeCell ref="E177:F177"/>
  </mergeCells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headerFooter>
    <oddFooter>&amp;C&amp;P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opLeftCell="A8" workbookViewId="0">
      <selection activeCell="D36" sqref="D36"/>
    </sheetView>
  </sheetViews>
  <sheetFormatPr defaultRowHeight="12.75" x14ac:dyDescent="0.2"/>
  <cols>
    <col min="1" max="1" width="12" style="18" customWidth="1"/>
    <col min="2" max="2" width="31.7109375" style="18" customWidth="1"/>
    <col min="3" max="3" width="32.140625" style="18" customWidth="1"/>
    <col min="4" max="4" width="11.140625" style="18" customWidth="1"/>
    <col min="5" max="5" width="13.5703125" style="18" customWidth="1"/>
    <col min="6" max="6" width="15.28515625" style="18" customWidth="1"/>
    <col min="7" max="7" width="11.140625" style="18" customWidth="1"/>
    <col min="8" max="8" width="9.140625" style="18" customWidth="1"/>
    <col min="9" max="9" width="10.140625" style="18" customWidth="1"/>
    <col min="10" max="10" width="13.85546875" style="18" customWidth="1"/>
    <col min="11" max="11" width="9.140625" style="18" customWidth="1"/>
    <col min="12" max="12" width="11.28515625" style="18" customWidth="1"/>
    <col min="13" max="13" width="9.140625" style="18" customWidth="1"/>
    <col min="14" max="16384" width="9.140625" style="18"/>
  </cols>
  <sheetData>
    <row r="1" spans="1:10" x14ac:dyDescent="0.2">
      <c r="A1" s="181" t="s">
        <v>33</v>
      </c>
      <c r="B1" s="181"/>
      <c r="C1" s="181"/>
      <c r="D1" s="181"/>
      <c r="E1" s="181"/>
    </row>
    <row r="2" spans="1:10" x14ac:dyDescent="0.2">
      <c r="B2" s="1"/>
      <c r="C2" s="2"/>
      <c r="D2" s="1"/>
    </row>
    <row r="3" spans="1:10" x14ac:dyDescent="0.2">
      <c r="A3" s="180" t="s">
        <v>0</v>
      </c>
      <c r="B3" s="180"/>
      <c r="C3" s="180"/>
      <c r="D3" s="180"/>
    </row>
    <row r="4" spans="1:10" x14ac:dyDescent="0.2">
      <c r="B4" s="2"/>
      <c r="D4" s="1"/>
    </row>
    <row r="5" spans="1:10" x14ac:dyDescent="0.2">
      <c r="A5" s="2" t="s">
        <v>1</v>
      </c>
      <c r="B5" s="2"/>
      <c r="D5" s="1"/>
    </row>
    <row r="6" spans="1:10" x14ac:dyDescent="0.2">
      <c r="B6" s="1"/>
      <c r="C6" s="2"/>
      <c r="D6" s="1"/>
    </row>
    <row r="7" spans="1:10" x14ac:dyDescent="0.2">
      <c r="B7" s="1"/>
      <c r="C7" s="2"/>
      <c r="D7" s="1"/>
    </row>
    <row r="8" spans="1:10" x14ac:dyDescent="0.2">
      <c r="A8" s="3" t="s">
        <v>2</v>
      </c>
      <c r="B8" s="4" t="s">
        <v>3</v>
      </c>
      <c r="C8" s="5" t="s">
        <v>3</v>
      </c>
      <c r="D8" s="35" t="s">
        <v>4</v>
      </c>
    </row>
    <row r="9" spans="1:10" x14ac:dyDescent="0.2">
      <c r="A9" s="16" t="s">
        <v>66</v>
      </c>
      <c r="B9" s="15" t="s">
        <v>54</v>
      </c>
      <c r="C9" s="157" t="s">
        <v>276</v>
      </c>
      <c r="D9" s="14">
        <v>13994</v>
      </c>
      <c r="E9" s="68" t="s">
        <v>290</v>
      </c>
      <c r="F9" s="70"/>
      <c r="H9" s="71"/>
      <c r="J9" s="71"/>
    </row>
    <row r="10" spans="1:10" x14ac:dyDescent="0.2">
      <c r="A10" s="16" t="s">
        <v>66</v>
      </c>
      <c r="B10" s="15" t="s">
        <v>291</v>
      </c>
      <c r="C10" s="157" t="s">
        <v>276</v>
      </c>
      <c r="D10" s="14">
        <v>553</v>
      </c>
      <c r="E10" s="68" t="s">
        <v>290</v>
      </c>
      <c r="F10" s="70"/>
      <c r="H10" s="71"/>
      <c r="J10" s="71"/>
    </row>
    <row r="11" spans="1:10" ht="18" customHeight="1" x14ac:dyDescent="0.2">
      <c r="A11" s="80" t="s">
        <v>64</v>
      </c>
      <c r="B11" s="80" t="s">
        <v>308</v>
      </c>
      <c r="C11" s="80" t="s">
        <v>312</v>
      </c>
      <c r="D11" s="14">
        <v>1515</v>
      </c>
      <c r="E11" s="68" t="s">
        <v>309</v>
      </c>
      <c r="F11" s="70"/>
      <c r="H11" s="71"/>
      <c r="J11" s="71"/>
    </row>
    <row r="12" spans="1:10" ht="25.5" x14ac:dyDescent="0.2">
      <c r="A12" s="80" t="s">
        <v>310</v>
      </c>
      <c r="B12" s="80" t="s">
        <v>308</v>
      </c>
      <c r="C12" s="80" t="s">
        <v>311</v>
      </c>
      <c r="D12" s="14">
        <v>2475</v>
      </c>
      <c r="E12" s="68" t="s">
        <v>309</v>
      </c>
      <c r="F12" s="70"/>
      <c r="H12" s="71"/>
      <c r="J12" s="71"/>
    </row>
    <row r="13" spans="1:10" ht="17.25" customHeight="1" x14ac:dyDescent="0.2">
      <c r="A13" s="15" t="s">
        <v>62</v>
      </c>
      <c r="B13" s="80" t="s">
        <v>308</v>
      </c>
      <c r="C13" s="15" t="s">
        <v>63</v>
      </c>
      <c r="D13" s="14">
        <v>942</v>
      </c>
      <c r="E13" s="68" t="s">
        <v>309</v>
      </c>
      <c r="F13" s="70"/>
      <c r="H13" s="71"/>
      <c r="J13" s="71"/>
    </row>
    <row r="14" spans="1:10" ht="38.25" x14ac:dyDescent="0.2">
      <c r="A14" s="16" t="s">
        <v>313</v>
      </c>
      <c r="B14" s="80" t="s">
        <v>308</v>
      </c>
      <c r="C14" s="15" t="s">
        <v>314</v>
      </c>
      <c r="D14" s="14">
        <v>730</v>
      </c>
      <c r="E14" s="68" t="s">
        <v>309</v>
      </c>
      <c r="F14" s="70"/>
      <c r="H14" s="71"/>
      <c r="J14" s="71"/>
    </row>
    <row r="15" spans="1:10" x14ac:dyDescent="0.2">
      <c r="A15" s="16" t="s">
        <v>48</v>
      </c>
      <c r="B15" s="15" t="s">
        <v>18</v>
      </c>
      <c r="C15" s="15" t="s">
        <v>337</v>
      </c>
      <c r="D15" s="14">
        <v>41636</v>
      </c>
      <c r="E15" s="68"/>
      <c r="F15" s="70"/>
      <c r="H15" s="71"/>
      <c r="J15" s="71"/>
    </row>
    <row r="16" spans="1:10" x14ac:dyDescent="0.2">
      <c r="A16" s="15" t="s">
        <v>40</v>
      </c>
      <c r="B16" s="15" t="s">
        <v>86</v>
      </c>
      <c r="C16" s="15" t="s">
        <v>19</v>
      </c>
      <c r="D16" s="14">
        <v>847</v>
      </c>
      <c r="E16" s="68"/>
      <c r="F16" s="70"/>
      <c r="H16" s="71"/>
      <c r="J16" s="71"/>
    </row>
    <row r="17" spans="1:10" x14ac:dyDescent="0.2">
      <c r="A17" s="15" t="s">
        <v>40</v>
      </c>
      <c r="B17" s="15" t="s">
        <v>41</v>
      </c>
      <c r="C17" s="15" t="s">
        <v>19</v>
      </c>
      <c r="D17" s="14">
        <v>14363</v>
      </c>
      <c r="E17" s="68"/>
      <c r="F17" s="174"/>
      <c r="H17" s="71"/>
      <c r="J17" s="71"/>
    </row>
    <row r="18" spans="1:10" x14ac:dyDescent="0.2">
      <c r="A18" s="169"/>
      <c r="B18" s="53"/>
      <c r="C18" s="53"/>
      <c r="D18" s="66"/>
      <c r="E18" s="68"/>
      <c r="F18" s="70"/>
      <c r="H18" s="71"/>
      <c r="J18" s="71"/>
    </row>
    <row r="19" spans="1:10" x14ac:dyDescent="0.2">
      <c r="A19" s="53"/>
      <c r="B19" s="53"/>
      <c r="C19" s="53"/>
      <c r="D19" s="22"/>
      <c r="E19" s="146"/>
      <c r="F19" s="70"/>
      <c r="H19" s="71"/>
      <c r="J19" s="71"/>
    </row>
    <row r="20" spans="1:10" x14ac:dyDescent="0.2">
      <c r="A20" s="53"/>
      <c r="B20" s="53"/>
      <c r="C20" s="53"/>
      <c r="D20" s="66"/>
      <c r="E20" s="70"/>
      <c r="F20" s="70"/>
      <c r="H20" s="71"/>
      <c r="J20" s="71"/>
    </row>
    <row r="21" spans="1:10" x14ac:dyDescent="0.2">
      <c r="A21" s="2" t="s">
        <v>5</v>
      </c>
      <c r="B21" s="2"/>
      <c r="D21" s="1"/>
      <c r="E21" s="46"/>
      <c r="F21" s="46"/>
    </row>
    <row r="22" spans="1:10" x14ac:dyDescent="0.2">
      <c r="B22" s="1"/>
      <c r="C22" s="2"/>
      <c r="D22" s="1"/>
      <c r="E22" s="46"/>
      <c r="F22" s="46"/>
    </row>
    <row r="23" spans="1:10" x14ac:dyDescent="0.2">
      <c r="A23" s="3" t="s">
        <v>2</v>
      </c>
      <c r="B23" s="35" t="s">
        <v>3</v>
      </c>
      <c r="C23" s="5" t="s">
        <v>3</v>
      </c>
      <c r="D23" s="35" t="s">
        <v>4</v>
      </c>
      <c r="E23" s="46"/>
      <c r="F23" s="46"/>
      <c r="G23" s="46"/>
    </row>
    <row r="24" spans="1:10" x14ac:dyDescent="0.2">
      <c r="A24" s="16" t="s">
        <v>66</v>
      </c>
      <c r="B24" s="15" t="s">
        <v>18</v>
      </c>
      <c r="C24" s="15" t="s">
        <v>276</v>
      </c>
      <c r="D24" s="14">
        <v>-14547</v>
      </c>
      <c r="E24" s="68"/>
      <c r="F24" s="58"/>
      <c r="G24" s="46"/>
    </row>
    <row r="25" spans="1:10" x14ac:dyDescent="0.2">
      <c r="A25" s="15"/>
      <c r="B25" s="15"/>
      <c r="C25" s="15"/>
      <c r="D25" s="14"/>
      <c r="E25" s="39"/>
      <c r="F25" s="40"/>
      <c r="G25" s="46"/>
    </row>
    <row r="26" spans="1:10" x14ac:dyDescent="0.2">
      <c r="A26" s="16"/>
      <c r="B26" s="15"/>
      <c r="C26" s="15"/>
      <c r="D26" s="14"/>
      <c r="E26" s="68"/>
      <c r="F26" s="46"/>
      <c r="G26" s="46"/>
    </row>
    <row r="27" spans="1:10" x14ac:dyDescent="0.2">
      <c r="E27" s="46"/>
      <c r="F27" s="46"/>
      <c r="G27" s="46"/>
    </row>
    <row r="28" spans="1:10" x14ac:dyDescent="0.2">
      <c r="E28" s="46"/>
      <c r="F28" s="46"/>
      <c r="G28" s="46"/>
    </row>
    <row r="29" spans="1:10" x14ac:dyDescent="0.2">
      <c r="A29" s="180" t="s">
        <v>6</v>
      </c>
      <c r="B29" s="180"/>
      <c r="C29" s="180"/>
      <c r="D29" s="180"/>
      <c r="E29" s="46"/>
      <c r="F29" s="46"/>
      <c r="G29" s="46"/>
    </row>
    <row r="30" spans="1:10" x14ac:dyDescent="0.2">
      <c r="E30" s="46"/>
      <c r="F30" s="46"/>
      <c r="G30" s="46"/>
    </row>
    <row r="31" spans="1:10" x14ac:dyDescent="0.2">
      <c r="A31" s="2" t="s">
        <v>7</v>
      </c>
      <c r="E31" s="46"/>
      <c r="F31" s="46"/>
      <c r="G31" s="46"/>
    </row>
    <row r="32" spans="1:10" x14ac:dyDescent="0.2">
      <c r="A32" s="1"/>
      <c r="B32" s="1"/>
      <c r="D32" s="1"/>
      <c r="E32" s="46"/>
      <c r="F32" s="46"/>
      <c r="G32" s="46"/>
    </row>
    <row r="33" spans="1:7" x14ac:dyDescent="0.2">
      <c r="A33" s="3" t="s">
        <v>2</v>
      </c>
      <c r="B33" s="35" t="s">
        <v>3</v>
      </c>
      <c r="C33" s="5" t="s">
        <v>8</v>
      </c>
      <c r="D33" s="35" t="s">
        <v>4</v>
      </c>
      <c r="E33" s="59" t="s">
        <v>9</v>
      </c>
      <c r="F33" s="46"/>
      <c r="G33" s="46"/>
    </row>
    <row r="34" spans="1:7" x14ac:dyDescent="0.2">
      <c r="A34" s="6" t="s">
        <v>17</v>
      </c>
      <c r="B34" s="17" t="s">
        <v>18</v>
      </c>
      <c r="C34" s="7" t="s">
        <v>19</v>
      </c>
      <c r="D34" s="8"/>
      <c r="E34" s="60"/>
      <c r="F34" s="46"/>
      <c r="G34" s="46"/>
    </row>
    <row r="35" spans="1:7" ht="14.25" customHeight="1" x14ac:dyDescent="0.2">
      <c r="A35" s="6"/>
      <c r="B35" s="24"/>
      <c r="C35" s="25" t="s">
        <v>10</v>
      </c>
      <c r="D35" s="20" t="e">
        <f>D36</f>
        <v>#REF!</v>
      </c>
      <c r="E35" s="47"/>
      <c r="F35" s="58"/>
      <c r="G35" s="46"/>
    </row>
    <row r="36" spans="1:7" ht="20.25" customHeight="1" x14ac:dyDescent="0.2">
      <c r="A36" s="8">
        <v>7200</v>
      </c>
      <c r="B36" s="9"/>
      <c r="C36" s="9" t="s">
        <v>20</v>
      </c>
      <c r="D36" s="56" t="e">
        <f>#REF!+#REF!+SUM(#REF!)+#REF!+D16+D17</f>
        <v>#REF!</v>
      </c>
      <c r="E36" s="47" t="s">
        <v>30</v>
      </c>
      <c r="F36" s="121">
        <v>69450</v>
      </c>
      <c r="G36" s="58"/>
    </row>
    <row r="37" spans="1:7" ht="25.5" x14ac:dyDescent="0.2">
      <c r="A37" s="6" t="s">
        <v>34</v>
      </c>
      <c r="B37" s="17" t="s">
        <v>18</v>
      </c>
      <c r="C37" s="25" t="s">
        <v>37</v>
      </c>
      <c r="D37" s="20"/>
      <c r="E37" s="47"/>
      <c r="F37" s="46"/>
      <c r="G37" s="46"/>
    </row>
    <row r="38" spans="1:7" x14ac:dyDescent="0.2">
      <c r="A38" s="6"/>
      <c r="B38" s="17"/>
      <c r="C38" s="21" t="s">
        <v>10</v>
      </c>
      <c r="D38" s="56">
        <f>D39</f>
        <v>93</v>
      </c>
      <c r="E38" s="47" t="s">
        <v>13</v>
      </c>
      <c r="F38" s="46"/>
      <c r="G38" s="46"/>
    </row>
    <row r="39" spans="1:7" x14ac:dyDescent="0.2">
      <c r="A39" s="9">
        <v>5200</v>
      </c>
      <c r="B39" s="17"/>
      <c r="C39" s="9" t="s">
        <v>35</v>
      </c>
      <c r="D39" s="19">
        <v>93</v>
      </c>
      <c r="E39" s="47"/>
      <c r="F39" s="46"/>
      <c r="G39" s="46"/>
    </row>
    <row r="40" spans="1:7" ht="25.5" x14ac:dyDescent="0.2">
      <c r="A40" s="6" t="s">
        <v>34</v>
      </c>
      <c r="B40" s="17" t="s">
        <v>18</v>
      </c>
      <c r="C40" s="25" t="s">
        <v>36</v>
      </c>
      <c r="D40" s="20"/>
      <c r="E40" s="47"/>
      <c r="F40" s="46"/>
      <c r="G40" s="46"/>
    </row>
    <row r="41" spans="1:7" x14ac:dyDescent="0.2">
      <c r="A41" s="6"/>
      <c r="B41" s="17"/>
      <c r="C41" s="21" t="s">
        <v>10</v>
      </c>
      <c r="D41" s="56">
        <f>D42</f>
        <v>154</v>
      </c>
      <c r="E41" s="47" t="s">
        <v>13</v>
      </c>
      <c r="F41" s="46"/>
      <c r="G41" s="46"/>
    </row>
    <row r="42" spans="1:7" x14ac:dyDescent="0.2">
      <c r="A42" s="9">
        <v>5200</v>
      </c>
      <c r="B42" s="17"/>
      <c r="C42" s="9" t="s">
        <v>35</v>
      </c>
      <c r="D42" s="19">
        <v>154</v>
      </c>
      <c r="E42" s="47"/>
      <c r="F42" s="46"/>
      <c r="G42" s="46"/>
    </row>
    <row r="43" spans="1:7" ht="25.5" x14ac:dyDescent="0.2">
      <c r="A43" s="13" t="s">
        <v>48</v>
      </c>
      <c r="B43" s="27" t="s">
        <v>18</v>
      </c>
      <c r="C43" s="76" t="s">
        <v>49</v>
      </c>
      <c r="D43" s="42"/>
      <c r="E43" s="47"/>
      <c r="F43" s="46"/>
      <c r="G43" s="46"/>
    </row>
    <row r="44" spans="1:7" x14ac:dyDescent="0.2">
      <c r="A44" s="13"/>
      <c r="B44" s="27"/>
      <c r="C44" s="21" t="s">
        <v>10</v>
      </c>
      <c r="D44" s="77">
        <f>D45+D46</f>
        <v>1368</v>
      </c>
      <c r="E44" s="47" t="s">
        <v>52</v>
      </c>
      <c r="F44" s="46"/>
      <c r="G44" s="46"/>
    </row>
    <row r="45" spans="1:7" x14ac:dyDescent="0.2">
      <c r="A45" s="13">
        <v>1100</v>
      </c>
      <c r="B45" s="27"/>
      <c r="C45" s="26" t="s">
        <v>51</v>
      </c>
      <c r="D45" s="42">
        <v>1105</v>
      </c>
      <c r="E45" s="47"/>
      <c r="F45" s="46"/>
      <c r="G45" s="46"/>
    </row>
    <row r="46" spans="1:7" x14ac:dyDescent="0.2">
      <c r="A46" s="9">
        <v>1200</v>
      </c>
      <c r="B46" s="17"/>
      <c r="C46" s="9" t="s">
        <v>50</v>
      </c>
      <c r="D46" s="19">
        <v>263</v>
      </c>
      <c r="E46" s="47"/>
      <c r="F46" s="46"/>
      <c r="G46" s="46"/>
    </row>
    <row r="47" spans="1:7" x14ac:dyDescent="0.2">
      <c r="A47" s="79" t="s">
        <v>53</v>
      </c>
      <c r="B47" s="17" t="s">
        <v>54</v>
      </c>
      <c r="C47" s="4" t="s">
        <v>56</v>
      </c>
      <c r="D47" s="19"/>
      <c r="E47" s="47"/>
      <c r="F47" s="46"/>
      <c r="G47" s="46"/>
    </row>
    <row r="48" spans="1:7" x14ac:dyDescent="0.2">
      <c r="A48" s="9"/>
      <c r="B48" s="17"/>
      <c r="C48" s="21" t="s">
        <v>10</v>
      </c>
      <c r="D48" s="20">
        <f>D49</f>
        <v>3300</v>
      </c>
      <c r="E48" s="47" t="s">
        <v>13</v>
      </c>
      <c r="F48" s="46"/>
      <c r="G48" s="46"/>
    </row>
    <row r="49" spans="1:7" x14ac:dyDescent="0.2">
      <c r="A49" s="9">
        <v>5200</v>
      </c>
      <c r="B49" s="17"/>
      <c r="C49" s="9" t="s">
        <v>57</v>
      </c>
      <c r="D49" s="19">
        <v>3300</v>
      </c>
      <c r="E49" s="46" t="s">
        <v>58</v>
      </c>
      <c r="F49" s="46"/>
      <c r="G49" s="46"/>
    </row>
    <row r="50" spans="1:7" x14ac:dyDescent="0.2">
      <c r="A50" s="79" t="s">
        <v>53</v>
      </c>
      <c r="B50" s="17" t="s">
        <v>54</v>
      </c>
      <c r="C50" s="4" t="s">
        <v>59</v>
      </c>
      <c r="D50" s="19"/>
      <c r="E50" s="47"/>
      <c r="F50" s="46"/>
      <c r="G50" s="46"/>
    </row>
    <row r="51" spans="1:7" x14ac:dyDescent="0.2">
      <c r="A51" s="9"/>
      <c r="B51" s="17"/>
      <c r="C51" s="21" t="s">
        <v>10</v>
      </c>
      <c r="D51" s="20">
        <f>D52</f>
        <v>5435</v>
      </c>
      <c r="E51" s="47" t="s">
        <v>13</v>
      </c>
      <c r="F51" s="46"/>
      <c r="G51" s="46"/>
    </row>
    <row r="52" spans="1:7" x14ac:dyDescent="0.2">
      <c r="A52" s="9">
        <v>5200</v>
      </c>
      <c r="B52" s="17"/>
      <c r="C52" s="9" t="s">
        <v>57</v>
      </c>
      <c r="D52" s="19">
        <v>5435</v>
      </c>
      <c r="E52" s="46" t="s">
        <v>60</v>
      </c>
      <c r="F52" s="46"/>
      <c r="G52" s="46"/>
    </row>
    <row r="53" spans="1:7" x14ac:dyDescent="0.2">
      <c r="A53" s="79" t="s">
        <v>34</v>
      </c>
      <c r="B53" s="17" t="s">
        <v>18</v>
      </c>
      <c r="C53" s="4" t="s">
        <v>61</v>
      </c>
      <c r="D53" s="19"/>
      <c r="E53" s="47"/>
      <c r="F53" s="46"/>
      <c r="G53" s="46"/>
    </row>
    <row r="54" spans="1:7" x14ac:dyDescent="0.2">
      <c r="A54" s="9"/>
      <c r="B54" s="17"/>
      <c r="C54" s="21" t="s">
        <v>10</v>
      </c>
      <c r="D54" s="20">
        <f>D55</f>
        <v>433</v>
      </c>
      <c r="E54" s="47" t="s">
        <v>13</v>
      </c>
      <c r="F54" s="46"/>
      <c r="G54" s="46"/>
    </row>
    <row r="55" spans="1:7" x14ac:dyDescent="0.2">
      <c r="A55" s="9">
        <v>5200</v>
      </c>
      <c r="B55" s="17"/>
      <c r="C55" s="9" t="s">
        <v>35</v>
      </c>
      <c r="D55" s="19">
        <v>433</v>
      </c>
      <c r="E55" s="47"/>
      <c r="F55" s="46"/>
      <c r="G55" s="46"/>
    </row>
    <row r="56" spans="1:7" x14ac:dyDescent="0.2">
      <c r="A56" s="144" t="s">
        <v>125</v>
      </c>
      <c r="B56" s="17" t="s">
        <v>18</v>
      </c>
      <c r="C56" s="25" t="s">
        <v>182</v>
      </c>
      <c r="D56" s="17"/>
      <c r="E56" s="45"/>
      <c r="F56" s="46"/>
    </row>
    <row r="57" spans="1:7" x14ac:dyDescent="0.2">
      <c r="A57" s="140"/>
      <c r="B57" s="17"/>
      <c r="C57" s="17" t="s">
        <v>10</v>
      </c>
      <c r="D57" s="33">
        <f>D58</f>
        <v>3871</v>
      </c>
      <c r="E57" s="45"/>
      <c r="F57" s="46"/>
    </row>
    <row r="58" spans="1:7" x14ac:dyDescent="0.2">
      <c r="A58" s="17">
        <v>5200</v>
      </c>
      <c r="B58" s="17"/>
      <c r="C58" s="21" t="s">
        <v>35</v>
      </c>
      <c r="D58" s="17">
        <v>3871</v>
      </c>
      <c r="E58" s="45"/>
      <c r="F58" s="46"/>
    </row>
    <row r="59" spans="1:7" ht="25.5" x14ac:dyDescent="0.2">
      <c r="A59" s="144" t="s">
        <v>48</v>
      </c>
      <c r="B59" s="24" t="s">
        <v>18</v>
      </c>
      <c r="C59" s="145" t="s">
        <v>188</v>
      </c>
      <c r="D59" s="17"/>
      <c r="E59" s="45"/>
      <c r="F59" s="46"/>
    </row>
    <row r="60" spans="1:7" x14ac:dyDescent="0.2">
      <c r="A60" s="17"/>
      <c r="B60" s="17"/>
      <c r="C60" s="17" t="s">
        <v>10</v>
      </c>
      <c r="D60" s="33">
        <f>D62+D61</f>
        <v>1483</v>
      </c>
      <c r="E60" s="45"/>
      <c r="F60" s="46"/>
    </row>
    <row r="61" spans="1:7" x14ac:dyDescent="0.2">
      <c r="A61" s="74">
        <v>1100</v>
      </c>
      <c r="B61" s="75"/>
      <c r="C61" s="34" t="s">
        <v>51</v>
      </c>
      <c r="D61" s="17">
        <v>1222</v>
      </c>
      <c r="E61" s="45"/>
      <c r="F61" s="46"/>
    </row>
    <row r="62" spans="1:7" x14ac:dyDescent="0.2">
      <c r="A62" s="74">
        <v>1200</v>
      </c>
      <c r="B62" s="75"/>
      <c r="C62" s="34" t="s">
        <v>50</v>
      </c>
      <c r="D62" s="17">
        <v>261</v>
      </c>
      <c r="E62" s="45"/>
      <c r="F62" s="46"/>
    </row>
    <row r="63" spans="1:7" ht="17.25" customHeight="1" x14ac:dyDescent="0.2">
      <c r="A63" s="6" t="s">
        <v>191</v>
      </c>
      <c r="B63" s="75" t="s">
        <v>54</v>
      </c>
      <c r="C63" s="38" t="s">
        <v>193</v>
      </c>
      <c r="D63" s="17"/>
      <c r="E63" s="45"/>
      <c r="F63" s="46"/>
    </row>
    <row r="64" spans="1:7" x14ac:dyDescent="0.2">
      <c r="A64" s="74"/>
      <c r="B64" s="75"/>
      <c r="C64" s="34" t="s">
        <v>10</v>
      </c>
      <c r="D64" s="33">
        <f>D65</f>
        <v>2000</v>
      </c>
      <c r="E64" s="45"/>
      <c r="F64" s="46"/>
    </row>
    <row r="65" spans="1:6" x14ac:dyDescent="0.2">
      <c r="A65" s="74">
        <v>5200</v>
      </c>
      <c r="B65" s="75"/>
      <c r="C65" s="34" t="s">
        <v>57</v>
      </c>
      <c r="D65" s="17">
        <v>2000</v>
      </c>
      <c r="E65" s="45" t="s">
        <v>192</v>
      </c>
      <c r="F65" s="46"/>
    </row>
    <row r="66" spans="1:6" ht="25.5" x14ac:dyDescent="0.2">
      <c r="A66" s="6" t="s">
        <v>34</v>
      </c>
      <c r="B66" s="75" t="s">
        <v>54</v>
      </c>
      <c r="C66" s="38" t="s">
        <v>198</v>
      </c>
      <c r="D66" s="17"/>
      <c r="E66" s="45"/>
      <c r="F66" s="46"/>
    </row>
    <row r="67" spans="1:6" x14ac:dyDescent="0.2">
      <c r="A67" s="74"/>
      <c r="B67" s="75"/>
      <c r="C67" s="34" t="s">
        <v>10</v>
      </c>
      <c r="D67" s="33">
        <f>D68</f>
        <v>10200</v>
      </c>
      <c r="E67" s="45" t="s">
        <v>13</v>
      </c>
      <c r="F67" s="46"/>
    </row>
    <row r="68" spans="1:6" x14ac:dyDescent="0.2">
      <c r="A68" s="74">
        <v>5200</v>
      </c>
      <c r="B68" s="75"/>
      <c r="C68" s="34" t="s">
        <v>35</v>
      </c>
      <c r="D68" s="17">
        <v>10200</v>
      </c>
      <c r="E68" s="45"/>
      <c r="F68" s="46"/>
    </row>
    <row r="69" spans="1:6" ht="25.5" x14ac:dyDescent="0.2">
      <c r="A69" s="6" t="s">
        <v>53</v>
      </c>
      <c r="B69" s="75" t="s">
        <v>54</v>
      </c>
      <c r="C69" s="38" t="s">
        <v>199</v>
      </c>
      <c r="D69" s="17"/>
      <c r="E69" s="45"/>
      <c r="F69" s="46"/>
    </row>
    <row r="70" spans="1:6" x14ac:dyDescent="0.2">
      <c r="A70" s="74"/>
      <c r="B70" s="75"/>
      <c r="C70" s="34" t="s">
        <v>10</v>
      </c>
      <c r="D70" s="33">
        <f>D71</f>
        <v>16500</v>
      </c>
      <c r="E70" s="45" t="s">
        <v>299</v>
      </c>
      <c r="F70" s="46"/>
    </row>
    <row r="71" spans="1:6" x14ac:dyDescent="0.2">
      <c r="A71" s="74">
        <v>5200</v>
      </c>
      <c r="B71" s="75"/>
      <c r="C71" s="34" t="s">
        <v>35</v>
      </c>
      <c r="D71" s="17">
        <v>16500</v>
      </c>
      <c r="E71" s="45"/>
      <c r="F71" s="46"/>
    </row>
    <row r="72" spans="1:6" ht="25.5" x14ac:dyDescent="0.2">
      <c r="A72" s="6" t="s">
        <v>129</v>
      </c>
      <c r="B72" s="75" t="s">
        <v>18</v>
      </c>
      <c r="C72" s="38" t="s">
        <v>242</v>
      </c>
      <c r="D72" s="17"/>
      <c r="E72" s="45"/>
      <c r="F72" s="46"/>
    </row>
    <row r="73" spans="1:6" x14ac:dyDescent="0.2">
      <c r="A73" s="74"/>
      <c r="B73" s="75"/>
      <c r="C73" s="34" t="s">
        <v>10</v>
      </c>
      <c r="D73" s="33">
        <f>D74</f>
        <v>3473</v>
      </c>
      <c r="E73" s="45" t="s">
        <v>272</v>
      </c>
      <c r="F73" s="46"/>
    </row>
    <row r="74" spans="1:6" x14ac:dyDescent="0.2">
      <c r="A74" s="74">
        <v>2300</v>
      </c>
      <c r="B74" s="75"/>
      <c r="C74" s="34" t="s">
        <v>73</v>
      </c>
      <c r="D74" s="17">
        <v>3473</v>
      </c>
      <c r="E74" s="45"/>
      <c r="F74" s="46"/>
    </row>
    <row r="75" spans="1:6" ht="38.25" x14ac:dyDescent="0.2">
      <c r="A75" s="6" t="s">
        <v>194</v>
      </c>
      <c r="B75" s="137" t="s">
        <v>18</v>
      </c>
      <c r="C75" s="4" t="s">
        <v>249</v>
      </c>
      <c r="D75" s="8"/>
      <c r="E75" s="45"/>
      <c r="F75" s="46"/>
    </row>
    <row r="76" spans="1:6" x14ac:dyDescent="0.2">
      <c r="A76" s="34"/>
      <c r="B76" s="139"/>
      <c r="C76" s="138" t="s">
        <v>10</v>
      </c>
      <c r="D76" s="98">
        <f>SUM(D77:D77)</f>
        <v>2627</v>
      </c>
      <c r="E76" s="45" t="s">
        <v>273</v>
      </c>
      <c r="F76" s="46"/>
    </row>
    <row r="77" spans="1:6" x14ac:dyDescent="0.2">
      <c r="A77" s="6">
        <v>6200</v>
      </c>
      <c r="B77" s="137"/>
      <c r="C77" s="9" t="s">
        <v>250</v>
      </c>
      <c r="D77" s="8">
        <v>2627</v>
      </c>
      <c r="E77" s="45"/>
      <c r="F77" s="46"/>
    </row>
    <row r="78" spans="1:6" ht="25.5" x14ac:dyDescent="0.2">
      <c r="A78" s="6" t="s">
        <v>194</v>
      </c>
      <c r="B78" s="137" t="s">
        <v>18</v>
      </c>
      <c r="C78" s="4" t="s">
        <v>246</v>
      </c>
      <c r="D78" s="8"/>
      <c r="E78" s="45"/>
      <c r="F78" s="46"/>
    </row>
    <row r="79" spans="1:6" x14ac:dyDescent="0.2">
      <c r="A79" s="34"/>
      <c r="B79" s="139"/>
      <c r="C79" s="138" t="s">
        <v>10</v>
      </c>
      <c r="D79" s="98">
        <f>SUM(D80)</f>
        <v>38</v>
      </c>
      <c r="E79" s="45"/>
      <c r="F79" s="46"/>
    </row>
    <row r="80" spans="1:6" x14ac:dyDescent="0.2">
      <c r="A80" s="74">
        <v>2300</v>
      </c>
      <c r="B80" s="75"/>
      <c r="C80" s="34" t="s">
        <v>73</v>
      </c>
      <c r="D80" s="96">
        <v>38</v>
      </c>
      <c r="E80" s="45"/>
      <c r="F80" s="46"/>
    </row>
    <row r="81" spans="1:6" ht="25.5" x14ac:dyDescent="0.2">
      <c r="A81" s="6" t="s">
        <v>194</v>
      </c>
      <c r="B81" s="137" t="s">
        <v>18</v>
      </c>
      <c r="C81" s="4" t="s">
        <v>258</v>
      </c>
      <c r="D81" s="8"/>
      <c r="E81" s="45"/>
      <c r="F81" s="46"/>
    </row>
    <row r="82" spans="1:6" x14ac:dyDescent="0.2">
      <c r="A82" s="34"/>
      <c r="B82" s="139"/>
      <c r="C82" s="138" t="s">
        <v>10</v>
      </c>
      <c r="D82" s="98">
        <f>SUM(D83)</f>
        <v>40</v>
      </c>
      <c r="E82" s="45"/>
      <c r="F82" s="46"/>
    </row>
    <row r="83" spans="1:6" x14ac:dyDescent="0.2">
      <c r="A83" s="74">
        <v>2200</v>
      </c>
      <c r="B83" s="75"/>
      <c r="C83" s="34" t="s">
        <v>78</v>
      </c>
      <c r="D83" s="96">
        <v>40</v>
      </c>
      <c r="E83" s="45"/>
      <c r="F83" s="46"/>
    </row>
    <row r="84" spans="1:6" x14ac:dyDescent="0.2">
      <c r="A84" s="6" t="s">
        <v>194</v>
      </c>
      <c r="B84" s="137" t="s">
        <v>18</v>
      </c>
      <c r="C84" s="4" t="s">
        <v>261</v>
      </c>
      <c r="D84" s="8"/>
      <c r="E84" s="45"/>
      <c r="F84" s="46"/>
    </row>
    <row r="85" spans="1:6" x14ac:dyDescent="0.2">
      <c r="A85" s="34"/>
      <c r="B85" s="139"/>
      <c r="C85" s="138" t="s">
        <v>10</v>
      </c>
      <c r="D85" s="98">
        <f>SUM(D86)</f>
        <v>8278</v>
      </c>
      <c r="E85" s="45"/>
      <c r="F85" s="46"/>
    </row>
    <row r="86" spans="1:6" x14ac:dyDescent="0.2">
      <c r="A86" s="74">
        <v>2200</v>
      </c>
      <c r="B86" s="75"/>
      <c r="C86" s="34" t="s">
        <v>78</v>
      </c>
      <c r="D86" s="96">
        <v>8278</v>
      </c>
      <c r="E86" s="45"/>
      <c r="F86" s="46"/>
    </row>
    <row r="87" spans="1:6" ht="25.5" x14ac:dyDescent="0.2">
      <c r="A87" s="6" t="s">
        <v>194</v>
      </c>
      <c r="B87" s="137" t="s">
        <v>18</v>
      </c>
      <c r="C87" s="4" t="s">
        <v>265</v>
      </c>
      <c r="D87" s="8"/>
      <c r="E87" s="45"/>
      <c r="F87" s="46"/>
    </row>
    <row r="88" spans="1:6" x14ac:dyDescent="0.2">
      <c r="A88" s="34"/>
      <c r="B88" s="139"/>
      <c r="C88" s="138" t="s">
        <v>10</v>
      </c>
      <c r="D88" s="98">
        <f>SUM(D89:D91)</f>
        <v>826</v>
      </c>
      <c r="E88" s="45" t="s">
        <v>269</v>
      </c>
      <c r="F88" s="46"/>
    </row>
    <row r="89" spans="1:6" x14ac:dyDescent="0.2">
      <c r="A89" s="74">
        <v>2300</v>
      </c>
      <c r="B89" s="75"/>
      <c r="C89" s="34" t="s">
        <v>73</v>
      </c>
      <c r="D89" s="96">
        <v>598</v>
      </c>
      <c r="E89" s="45"/>
      <c r="F89" s="46"/>
    </row>
    <row r="90" spans="1:6" x14ac:dyDescent="0.2">
      <c r="A90" s="17">
        <v>1100</v>
      </c>
      <c r="B90" s="17"/>
      <c r="C90" s="21" t="s">
        <v>51</v>
      </c>
      <c r="D90" s="96">
        <v>184</v>
      </c>
      <c r="E90" s="45"/>
      <c r="F90" s="46"/>
    </row>
    <row r="91" spans="1:6" x14ac:dyDescent="0.2">
      <c r="A91" s="17">
        <v>1200</v>
      </c>
      <c r="B91" s="17"/>
      <c r="C91" s="17" t="s">
        <v>50</v>
      </c>
      <c r="D91" s="96">
        <v>44</v>
      </c>
      <c r="E91" s="45"/>
      <c r="F91" s="46"/>
    </row>
    <row r="92" spans="1:6" x14ac:dyDescent="0.2">
      <c r="A92" s="6" t="s">
        <v>194</v>
      </c>
      <c r="B92" s="137" t="s">
        <v>18</v>
      </c>
      <c r="C92" s="4" t="s">
        <v>266</v>
      </c>
      <c r="D92" s="8"/>
      <c r="E92" s="45"/>
      <c r="F92" s="46"/>
    </row>
    <row r="93" spans="1:6" x14ac:dyDescent="0.2">
      <c r="A93" s="34"/>
      <c r="B93" s="139"/>
      <c r="C93" s="138" t="s">
        <v>10</v>
      </c>
      <c r="D93" s="98">
        <f>SUM(D94)</f>
        <v>100</v>
      </c>
      <c r="E93" s="45" t="s">
        <v>269</v>
      </c>
      <c r="F93" s="46"/>
    </row>
    <row r="94" spans="1:6" x14ac:dyDescent="0.2">
      <c r="A94" s="74">
        <v>2300</v>
      </c>
      <c r="B94" s="75"/>
      <c r="C94" s="34" t="s">
        <v>73</v>
      </c>
      <c r="D94" s="96">
        <v>100</v>
      </c>
      <c r="E94" s="45"/>
      <c r="F94" s="46"/>
    </row>
    <row r="95" spans="1:6" x14ac:dyDescent="0.2">
      <c r="A95" s="6" t="s">
        <v>194</v>
      </c>
      <c r="B95" s="137" t="s">
        <v>18</v>
      </c>
      <c r="C95" s="4" t="s">
        <v>267</v>
      </c>
      <c r="D95" s="8"/>
      <c r="E95" s="45"/>
      <c r="F95" s="46"/>
    </row>
    <row r="96" spans="1:6" x14ac:dyDescent="0.2">
      <c r="A96" s="34"/>
      <c r="B96" s="139"/>
      <c r="C96" s="138" t="s">
        <v>10</v>
      </c>
      <c r="D96" s="98">
        <f>SUM(D97)</f>
        <v>288</v>
      </c>
      <c r="E96" s="45" t="s">
        <v>269</v>
      </c>
      <c r="F96" s="46"/>
    </row>
    <row r="97" spans="1:7" x14ac:dyDescent="0.2">
      <c r="A97" s="74">
        <v>2200</v>
      </c>
      <c r="B97" s="75"/>
      <c r="C97" s="34" t="s">
        <v>78</v>
      </c>
      <c r="D97" s="96">
        <v>288</v>
      </c>
      <c r="E97" s="45"/>
      <c r="F97" s="46"/>
    </row>
    <row r="98" spans="1:7" x14ac:dyDescent="0.2">
      <c r="A98" s="6" t="s">
        <v>194</v>
      </c>
      <c r="B98" s="137" t="s">
        <v>18</v>
      </c>
      <c r="C98" s="4" t="s">
        <v>255</v>
      </c>
      <c r="D98" s="8"/>
      <c r="E98" s="45"/>
      <c r="F98" s="46"/>
    </row>
    <row r="99" spans="1:7" x14ac:dyDescent="0.2">
      <c r="A99" s="34"/>
      <c r="B99" s="139"/>
      <c r="C99" s="138" t="s">
        <v>10</v>
      </c>
      <c r="D99" s="98">
        <f>SUM(D100:D101)</f>
        <v>379</v>
      </c>
      <c r="E99" s="45" t="s">
        <v>269</v>
      </c>
      <c r="F99" s="46"/>
    </row>
    <row r="100" spans="1:7" x14ac:dyDescent="0.2">
      <c r="A100" s="17">
        <v>1100</v>
      </c>
      <c r="B100" s="17"/>
      <c r="C100" s="21" t="s">
        <v>51</v>
      </c>
      <c r="D100" s="96">
        <v>361</v>
      </c>
      <c r="E100" s="45"/>
      <c r="F100" s="46"/>
    </row>
    <row r="101" spans="1:7" x14ac:dyDescent="0.2">
      <c r="A101" s="17">
        <v>1200</v>
      </c>
      <c r="B101" s="17"/>
      <c r="C101" s="17" t="s">
        <v>50</v>
      </c>
      <c r="D101" s="96">
        <v>18</v>
      </c>
      <c r="E101" s="45"/>
      <c r="F101" s="46"/>
    </row>
    <row r="102" spans="1:7" x14ac:dyDescent="0.2">
      <c r="A102" s="6" t="s">
        <v>194</v>
      </c>
      <c r="B102" s="137" t="s">
        <v>18</v>
      </c>
      <c r="C102" s="4" t="s">
        <v>271</v>
      </c>
      <c r="D102" s="8"/>
      <c r="E102" s="45"/>
      <c r="F102" s="46"/>
    </row>
    <row r="103" spans="1:7" x14ac:dyDescent="0.2">
      <c r="A103" s="34"/>
      <c r="B103" s="139"/>
      <c r="C103" s="138" t="s">
        <v>10</v>
      </c>
      <c r="D103" s="98">
        <f>SUM(D104:D107)</f>
        <v>290</v>
      </c>
      <c r="E103" s="45" t="s">
        <v>269</v>
      </c>
      <c r="F103" s="46"/>
    </row>
    <row r="104" spans="1:7" x14ac:dyDescent="0.2">
      <c r="A104" s="74">
        <v>2300</v>
      </c>
      <c r="B104" s="75"/>
      <c r="C104" s="34" t="s">
        <v>73</v>
      </c>
      <c r="D104" s="96">
        <v>87</v>
      </c>
      <c r="E104" s="45"/>
      <c r="F104" s="46"/>
    </row>
    <row r="105" spans="1:7" x14ac:dyDescent="0.2">
      <c r="A105" s="17">
        <v>1100</v>
      </c>
      <c r="B105" s="17"/>
      <c r="C105" s="21" t="s">
        <v>51</v>
      </c>
      <c r="D105" s="96">
        <v>57</v>
      </c>
      <c r="E105" s="45"/>
      <c r="F105" s="46"/>
    </row>
    <row r="106" spans="1:7" x14ac:dyDescent="0.2">
      <c r="A106" s="17">
        <v>1200</v>
      </c>
      <c r="B106" s="17"/>
      <c r="C106" s="17" t="s">
        <v>50</v>
      </c>
      <c r="D106" s="96">
        <v>71</v>
      </c>
      <c r="E106" s="132"/>
      <c r="F106" s="46"/>
      <c r="G106" s="46"/>
    </row>
    <row r="107" spans="1:7" x14ac:dyDescent="0.2">
      <c r="A107" s="74">
        <v>2200</v>
      </c>
      <c r="B107" s="75"/>
      <c r="C107" s="34" t="s">
        <v>78</v>
      </c>
      <c r="D107" s="96">
        <v>75</v>
      </c>
      <c r="E107" s="132"/>
      <c r="F107" s="46"/>
      <c r="G107" s="46"/>
    </row>
    <row r="108" spans="1:7" ht="25.5" x14ac:dyDescent="0.2">
      <c r="A108" s="6" t="s">
        <v>34</v>
      </c>
      <c r="B108" s="137" t="s">
        <v>18</v>
      </c>
      <c r="C108" s="38" t="s">
        <v>277</v>
      </c>
      <c r="D108" s="96"/>
      <c r="E108" s="132"/>
      <c r="F108" s="46"/>
      <c r="G108" s="46"/>
    </row>
    <row r="109" spans="1:7" x14ac:dyDescent="0.2">
      <c r="A109" s="74"/>
      <c r="B109" s="75"/>
      <c r="C109" s="34" t="s">
        <v>10</v>
      </c>
      <c r="D109" s="33">
        <f>D110</f>
        <v>4598</v>
      </c>
      <c r="E109" s="132" t="s">
        <v>13</v>
      </c>
      <c r="F109" s="46"/>
      <c r="G109" s="46"/>
    </row>
    <row r="110" spans="1:7" ht="20.25" customHeight="1" x14ac:dyDescent="0.2">
      <c r="A110" s="74">
        <v>5200</v>
      </c>
      <c r="B110" s="75"/>
      <c r="C110" s="34" t="s">
        <v>278</v>
      </c>
      <c r="D110" s="17">
        <v>4598</v>
      </c>
      <c r="E110" s="132"/>
      <c r="F110" s="46"/>
      <c r="G110" s="46"/>
    </row>
    <row r="111" spans="1:7" x14ac:dyDescent="0.2">
      <c r="A111" s="37" t="s">
        <v>53</v>
      </c>
      <c r="B111" s="42" t="s">
        <v>54</v>
      </c>
      <c r="C111" s="152" t="s">
        <v>59</v>
      </c>
      <c r="D111" s="42"/>
      <c r="E111" s="153"/>
      <c r="F111" s="46"/>
      <c r="G111" s="46"/>
    </row>
    <row r="112" spans="1:7" x14ac:dyDescent="0.2">
      <c r="A112" s="154"/>
      <c r="B112" s="36"/>
      <c r="C112" s="43" t="s">
        <v>10</v>
      </c>
      <c r="D112" s="33">
        <v>6346</v>
      </c>
      <c r="E112" s="153" t="s">
        <v>281</v>
      </c>
      <c r="F112" s="46"/>
      <c r="G112" s="46"/>
    </row>
    <row r="113" spans="1:7" x14ac:dyDescent="0.2">
      <c r="A113" s="32">
        <v>2300</v>
      </c>
      <c r="B113" s="36"/>
      <c r="C113" s="36" t="s">
        <v>282</v>
      </c>
      <c r="D113" s="32">
        <v>6346</v>
      </c>
      <c r="E113" s="153"/>
      <c r="F113" s="46"/>
      <c r="G113" s="46"/>
    </row>
    <row r="114" spans="1:7" x14ac:dyDescent="0.2">
      <c r="A114" s="37" t="s">
        <v>53</v>
      </c>
      <c r="B114" s="42" t="s">
        <v>54</v>
      </c>
      <c r="C114" s="155" t="s">
        <v>56</v>
      </c>
      <c r="D114" s="42"/>
      <c r="E114" s="153"/>
      <c r="F114" s="46"/>
      <c r="G114" s="46"/>
    </row>
    <row r="115" spans="1:7" x14ac:dyDescent="0.2">
      <c r="A115" s="154"/>
      <c r="B115" s="36"/>
      <c r="C115" s="43" t="s">
        <v>10</v>
      </c>
      <c r="D115" s="33">
        <v>5185</v>
      </c>
      <c r="E115" s="153" t="s">
        <v>281</v>
      </c>
      <c r="F115" s="46"/>
      <c r="G115" s="46"/>
    </row>
    <row r="116" spans="1:7" x14ac:dyDescent="0.2">
      <c r="A116" s="32">
        <v>2300</v>
      </c>
      <c r="B116" s="36"/>
      <c r="C116" s="36" t="s">
        <v>282</v>
      </c>
      <c r="D116" s="42">
        <v>5185</v>
      </c>
      <c r="E116" s="153"/>
      <c r="F116" s="46"/>
      <c r="G116" s="46"/>
    </row>
    <row r="117" spans="1:7" x14ac:dyDescent="0.2">
      <c r="A117" s="37" t="s">
        <v>53</v>
      </c>
      <c r="B117" s="42" t="s">
        <v>54</v>
      </c>
      <c r="C117" s="152" t="s">
        <v>289</v>
      </c>
      <c r="D117" s="42"/>
      <c r="E117" s="156"/>
      <c r="F117" s="46"/>
      <c r="G117" s="46"/>
    </row>
    <row r="118" spans="1:7" x14ac:dyDescent="0.2">
      <c r="A118" s="154"/>
      <c r="B118" s="36"/>
      <c r="C118" s="43" t="s">
        <v>10</v>
      </c>
      <c r="D118" s="33">
        <v>2463</v>
      </c>
      <c r="E118" s="153" t="s">
        <v>281</v>
      </c>
      <c r="F118" s="46"/>
      <c r="G118" s="46"/>
    </row>
    <row r="119" spans="1:7" x14ac:dyDescent="0.2">
      <c r="A119" s="32">
        <v>2300</v>
      </c>
      <c r="B119" s="36"/>
      <c r="C119" s="36" t="s">
        <v>282</v>
      </c>
      <c r="D119" s="32">
        <v>2463</v>
      </c>
      <c r="E119" s="156"/>
      <c r="F119" s="46"/>
      <c r="G119" s="46"/>
    </row>
    <row r="120" spans="1:7" ht="25.5" x14ac:dyDescent="0.2">
      <c r="A120" s="159" t="s">
        <v>191</v>
      </c>
      <c r="B120" s="42" t="s">
        <v>54</v>
      </c>
      <c r="C120" s="148" t="s">
        <v>302</v>
      </c>
      <c r="D120" s="32"/>
      <c r="E120" s="156"/>
      <c r="F120" s="46"/>
      <c r="G120" s="46"/>
    </row>
    <row r="121" spans="1:7" x14ac:dyDescent="0.2">
      <c r="A121" s="32"/>
      <c r="B121" s="36"/>
      <c r="C121" s="43" t="s">
        <v>10</v>
      </c>
      <c r="D121" s="160">
        <f>D122</f>
        <v>3050</v>
      </c>
      <c r="E121" s="156" t="s">
        <v>13</v>
      </c>
      <c r="F121" s="46"/>
      <c r="G121" s="46"/>
    </row>
    <row r="122" spans="1:7" x14ac:dyDescent="0.2">
      <c r="A122" s="32">
        <v>5200</v>
      </c>
      <c r="B122" s="36"/>
      <c r="C122" s="36" t="s">
        <v>57</v>
      </c>
      <c r="D122" s="32">
        <v>3050</v>
      </c>
      <c r="E122" s="156" t="s">
        <v>300</v>
      </c>
      <c r="F122" s="46"/>
      <c r="G122" s="46"/>
    </row>
    <row r="123" spans="1:7" x14ac:dyDescent="0.2">
      <c r="A123" s="37" t="s">
        <v>53</v>
      </c>
      <c r="B123" s="42" t="s">
        <v>54</v>
      </c>
      <c r="C123" s="155" t="s">
        <v>56</v>
      </c>
      <c r="D123" s="42"/>
      <c r="E123" s="156"/>
      <c r="F123" s="46"/>
      <c r="G123" s="46"/>
    </row>
    <row r="124" spans="1:7" x14ac:dyDescent="0.2">
      <c r="A124" s="154"/>
      <c r="B124" s="36"/>
      <c r="C124" s="43" t="s">
        <v>10</v>
      </c>
      <c r="D124" s="33">
        <f>D125</f>
        <v>1800</v>
      </c>
      <c r="E124" s="156" t="s">
        <v>13</v>
      </c>
      <c r="F124" s="46"/>
      <c r="G124" s="46"/>
    </row>
    <row r="125" spans="1:7" x14ac:dyDescent="0.2">
      <c r="A125" s="32">
        <v>5200</v>
      </c>
      <c r="B125" s="36"/>
      <c r="C125" s="36" t="s">
        <v>57</v>
      </c>
      <c r="D125" s="42">
        <v>1800</v>
      </c>
      <c r="E125" s="156" t="s">
        <v>301</v>
      </c>
      <c r="F125" s="46"/>
      <c r="G125" s="46"/>
    </row>
    <row r="126" spans="1:7" ht="28.5" customHeight="1" x14ac:dyDescent="0.2">
      <c r="A126" s="6" t="s">
        <v>71</v>
      </c>
      <c r="B126" s="17" t="s">
        <v>18</v>
      </c>
      <c r="C126" s="25" t="s">
        <v>306</v>
      </c>
      <c r="D126" s="42"/>
      <c r="E126" s="156"/>
      <c r="F126" s="46"/>
      <c r="G126" s="46"/>
    </row>
    <row r="127" spans="1:7" x14ac:dyDescent="0.2">
      <c r="A127" s="74"/>
      <c r="B127" s="9"/>
      <c r="C127" s="21" t="s">
        <v>10</v>
      </c>
      <c r="D127" s="78">
        <f>D128</f>
        <v>71148</v>
      </c>
      <c r="E127" s="156" t="s">
        <v>30</v>
      </c>
      <c r="F127" s="46"/>
      <c r="G127" s="46"/>
    </row>
    <row r="128" spans="1:7" x14ac:dyDescent="0.2">
      <c r="A128" s="32">
        <v>5200</v>
      </c>
      <c r="B128" s="36"/>
      <c r="C128" s="161" t="s">
        <v>304</v>
      </c>
      <c r="D128" s="42">
        <v>71148</v>
      </c>
      <c r="E128" s="156"/>
      <c r="F128" s="46"/>
      <c r="G128" s="46"/>
    </row>
    <row r="129" spans="1:8" ht="38.25" customHeight="1" x14ac:dyDescent="0.2">
      <c r="A129" s="159" t="s">
        <v>341</v>
      </c>
      <c r="B129" s="36" t="s">
        <v>18</v>
      </c>
      <c r="C129" s="25" t="s">
        <v>342</v>
      </c>
      <c r="D129" s="32"/>
      <c r="E129" s="156"/>
      <c r="F129" s="46"/>
      <c r="G129" s="46"/>
    </row>
    <row r="130" spans="1:8" x14ac:dyDescent="0.2">
      <c r="A130" s="74"/>
      <c r="B130" s="9"/>
      <c r="C130" s="21" t="s">
        <v>10</v>
      </c>
      <c r="D130" s="160">
        <f>D131</f>
        <v>127692</v>
      </c>
      <c r="E130" s="156" t="s">
        <v>343</v>
      </c>
      <c r="F130" s="46"/>
      <c r="G130" s="46"/>
    </row>
    <row r="131" spans="1:8" x14ac:dyDescent="0.2">
      <c r="A131" s="32">
        <v>5200</v>
      </c>
      <c r="B131" s="36"/>
      <c r="C131" s="161" t="s">
        <v>35</v>
      </c>
      <c r="D131" s="32">
        <v>127692</v>
      </c>
      <c r="E131" s="156"/>
      <c r="F131" s="46"/>
      <c r="G131" s="46"/>
    </row>
    <row r="132" spans="1:8" x14ac:dyDescent="0.2">
      <c r="A132" s="131"/>
      <c r="B132" s="143"/>
      <c r="C132" s="173"/>
      <c r="D132" s="158"/>
      <c r="E132" s="156"/>
      <c r="F132" s="46"/>
      <c r="G132" s="46"/>
    </row>
    <row r="133" spans="1:8" x14ac:dyDescent="0.2">
      <c r="A133" s="22"/>
      <c r="B133" s="22"/>
      <c r="C133" s="22"/>
      <c r="D133" s="149"/>
      <c r="G133" s="46"/>
    </row>
    <row r="134" spans="1:8" x14ac:dyDescent="0.2">
      <c r="A134" s="12"/>
      <c r="B134" s="28"/>
      <c r="C134" s="29"/>
      <c r="D134" s="23"/>
      <c r="G134" s="46"/>
    </row>
    <row r="135" spans="1:8" x14ac:dyDescent="0.2">
      <c r="A135" s="2" t="s">
        <v>11</v>
      </c>
    </row>
    <row r="136" spans="1:8" x14ac:dyDescent="0.2">
      <c r="A136" s="1"/>
      <c r="B136" s="1"/>
      <c r="D136" s="1"/>
      <c r="E136" s="46"/>
      <c r="F136" s="46"/>
      <c r="G136" s="46"/>
    </row>
    <row r="137" spans="1:8" x14ac:dyDescent="0.2">
      <c r="A137" s="3" t="s">
        <v>2</v>
      </c>
      <c r="B137" s="35" t="s">
        <v>3</v>
      </c>
      <c r="C137" s="5" t="s">
        <v>8</v>
      </c>
      <c r="D137" s="35" t="s">
        <v>4</v>
      </c>
      <c r="E137" s="63" t="s">
        <v>9</v>
      </c>
      <c r="F137" s="150"/>
      <c r="G137" s="151"/>
      <c r="H137" s="46"/>
    </row>
    <row r="138" spans="1:8" ht="25.5" x14ac:dyDescent="0.2">
      <c r="A138" s="6" t="s">
        <v>125</v>
      </c>
      <c r="B138" s="137" t="s">
        <v>18</v>
      </c>
      <c r="C138" s="4" t="s">
        <v>200</v>
      </c>
      <c r="D138" s="8"/>
      <c r="E138" s="40"/>
      <c r="F138" s="46"/>
      <c r="G138" s="46"/>
    </row>
    <row r="139" spans="1:8" x14ac:dyDescent="0.2">
      <c r="A139" s="34"/>
      <c r="B139" s="139"/>
      <c r="C139" s="138" t="s">
        <v>10</v>
      </c>
      <c r="D139" s="98">
        <f>D140+D141</f>
        <v>0</v>
      </c>
      <c r="E139" s="40"/>
      <c r="F139" s="46"/>
      <c r="G139" s="46"/>
    </row>
    <row r="140" spans="1:8" x14ac:dyDescent="0.2">
      <c r="A140" s="8">
        <v>2200</v>
      </c>
      <c r="B140" s="9"/>
      <c r="C140" s="9" t="s">
        <v>78</v>
      </c>
      <c r="D140" s="96">
        <v>2000</v>
      </c>
      <c r="E140" s="40"/>
      <c r="F140" s="46"/>
      <c r="G140" s="46"/>
    </row>
    <row r="141" spans="1:8" x14ac:dyDescent="0.2">
      <c r="A141" s="6">
        <v>3200</v>
      </c>
      <c r="B141" s="137"/>
      <c r="C141" s="9" t="s">
        <v>201</v>
      </c>
      <c r="D141" s="8">
        <v>-2000</v>
      </c>
      <c r="E141" s="40"/>
      <c r="F141" s="46"/>
      <c r="G141" s="46"/>
    </row>
    <row r="142" spans="1:8" ht="25.5" x14ac:dyDescent="0.2">
      <c r="A142" s="6" t="s">
        <v>125</v>
      </c>
      <c r="B142" s="137" t="s">
        <v>18</v>
      </c>
      <c r="C142" s="4" t="s">
        <v>202</v>
      </c>
      <c r="D142" s="8"/>
      <c r="E142" s="40"/>
      <c r="F142" s="46"/>
      <c r="G142" s="46"/>
    </row>
    <row r="143" spans="1:8" x14ac:dyDescent="0.2">
      <c r="A143" s="34"/>
      <c r="B143" s="139"/>
      <c r="C143" s="138" t="s">
        <v>10</v>
      </c>
      <c r="D143" s="98">
        <f>D144+D145</f>
        <v>0</v>
      </c>
      <c r="E143" s="40"/>
      <c r="F143" s="46"/>
      <c r="G143" s="46"/>
    </row>
    <row r="144" spans="1:8" x14ac:dyDescent="0.2">
      <c r="A144" s="8">
        <v>2200</v>
      </c>
      <c r="B144" s="9"/>
      <c r="C144" s="9" t="s">
        <v>78</v>
      </c>
      <c r="D144" s="96">
        <v>-2000</v>
      </c>
      <c r="E144" s="40"/>
      <c r="F144" s="46"/>
      <c r="G144" s="46"/>
    </row>
    <row r="145" spans="1:7" x14ac:dyDescent="0.2">
      <c r="A145" s="6">
        <v>3200</v>
      </c>
      <c r="B145" s="137"/>
      <c r="C145" s="9" t="s">
        <v>201</v>
      </c>
      <c r="D145" s="8">
        <v>2000</v>
      </c>
      <c r="E145" s="40"/>
      <c r="F145" s="46"/>
      <c r="G145" s="46"/>
    </row>
    <row r="146" spans="1:7" x14ac:dyDescent="0.2">
      <c r="A146" s="6" t="s">
        <v>125</v>
      </c>
      <c r="B146" s="137" t="s">
        <v>18</v>
      </c>
      <c r="C146" s="4" t="s">
        <v>203</v>
      </c>
      <c r="D146" s="8"/>
      <c r="E146" s="40"/>
      <c r="F146" s="46"/>
      <c r="G146" s="46"/>
    </row>
    <row r="147" spans="1:7" x14ac:dyDescent="0.2">
      <c r="A147" s="34"/>
      <c r="B147" s="139"/>
      <c r="C147" s="138" t="s">
        <v>10</v>
      </c>
      <c r="D147" s="98">
        <f>D148+D149</f>
        <v>0</v>
      </c>
      <c r="E147" s="40"/>
      <c r="F147" s="46"/>
      <c r="G147" s="46"/>
    </row>
    <row r="148" spans="1:7" x14ac:dyDescent="0.2">
      <c r="A148" s="8">
        <v>2200</v>
      </c>
      <c r="B148" s="9"/>
      <c r="C148" s="9" t="s">
        <v>78</v>
      </c>
      <c r="D148" s="96">
        <v>-665</v>
      </c>
      <c r="E148" s="40"/>
      <c r="F148" s="46"/>
      <c r="G148" s="46"/>
    </row>
    <row r="149" spans="1:7" x14ac:dyDescent="0.2">
      <c r="A149" s="6">
        <v>2300</v>
      </c>
      <c r="B149" s="137"/>
      <c r="C149" s="9" t="s">
        <v>196</v>
      </c>
      <c r="D149" s="8">
        <v>665</v>
      </c>
      <c r="E149" s="40"/>
      <c r="F149" s="46"/>
      <c r="G149" s="46"/>
    </row>
    <row r="150" spans="1:7" x14ac:dyDescent="0.2">
      <c r="A150" s="6" t="s">
        <v>125</v>
      </c>
      <c r="B150" s="137" t="s">
        <v>18</v>
      </c>
      <c r="C150" s="4" t="s">
        <v>204</v>
      </c>
      <c r="D150" s="8"/>
      <c r="E150" s="40"/>
      <c r="F150" s="46"/>
      <c r="G150" s="46"/>
    </row>
    <row r="151" spans="1:7" x14ac:dyDescent="0.2">
      <c r="A151" s="34"/>
      <c r="B151" s="139"/>
      <c r="C151" s="138" t="s">
        <v>10</v>
      </c>
      <c r="D151" s="98">
        <f>D152+D153</f>
        <v>0</v>
      </c>
      <c r="E151" s="40"/>
      <c r="F151" s="46"/>
      <c r="G151" s="46"/>
    </row>
    <row r="152" spans="1:7" x14ac:dyDescent="0.2">
      <c r="A152" s="8">
        <v>2200</v>
      </c>
      <c r="B152" s="9"/>
      <c r="C152" s="9" t="s">
        <v>78</v>
      </c>
      <c r="D152" s="96">
        <v>3500</v>
      </c>
      <c r="E152" s="40"/>
      <c r="F152" s="46"/>
      <c r="G152" s="46"/>
    </row>
    <row r="153" spans="1:7" x14ac:dyDescent="0.2">
      <c r="A153" s="6">
        <v>3200</v>
      </c>
      <c r="B153" s="137"/>
      <c r="C153" s="9" t="s">
        <v>201</v>
      </c>
      <c r="D153" s="8">
        <v>-3500</v>
      </c>
      <c r="E153" s="40"/>
      <c r="F153" s="46"/>
      <c r="G153" s="46"/>
    </row>
    <row r="154" spans="1:7" x14ac:dyDescent="0.2">
      <c r="A154" s="6" t="s">
        <v>125</v>
      </c>
      <c r="B154" s="137" t="s">
        <v>18</v>
      </c>
      <c r="C154" s="4" t="s">
        <v>205</v>
      </c>
      <c r="D154" s="8"/>
      <c r="E154" s="40"/>
      <c r="F154" s="46"/>
      <c r="G154" s="46"/>
    </row>
    <row r="155" spans="1:7" x14ac:dyDescent="0.2">
      <c r="A155" s="34"/>
      <c r="B155" s="139"/>
      <c r="C155" s="138" t="s">
        <v>10</v>
      </c>
      <c r="D155" s="98">
        <f>D156+D157</f>
        <v>0</v>
      </c>
      <c r="E155" s="40"/>
      <c r="F155" s="46"/>
      <c r="G155" s="46"/>
    </row>
    <row r="156" spans="1:7" x14ac:dyDescent="0.2">
      <c r="A156" s="8">
        <v>2200</v>
      </c>
      <c r="B156" s="9"/>
      <c r="C156" s="9" t="s">
        <v>78</v>
      </c>
      <c r="D156" s="96">
        <v>628</v>
      </c>
      <c r="E156" s="40"/>
      <c r="F156" s="46"/>
      <c r="G156" s="46"/>
    </row>
    <row r="157" spans="1:7" x14ac:dyDescent="0.2">
      <c r="A157" s="6">
        <v>2300</v>
      </c>
      <c r="B157" s="137"/>
      <c r="C157" s="9" t="s">
        <v>196</v>
      </c>
      <c r="D157" s="8">
        <v>-628</v>
      </c>
      <c r="E157" s="40"/>
      <c r="F157" s="46"/>
      <c r="G157" s="46"/>
    </row>
    <row r="158" spans="1:7" ht="25.5" x14ac:dyDescent="0.2">
      <c r="A158" s="6" t="s">
        <v>125</v>
      </c>
      <c r="B158" s="137" t="s">
        <v>18</v>
      </c>
      <c r="C158" s="4" t="s">
        <v>233</v>
      </c>
      <c r="D158" s="8"/>
      <c r="E158" s="40"/>
      <c r="F158" s="46"/>
      <c r="G158" s="46"/>
    </row>
    <row r="159" spans="1:7" x14ac:dyDescent="0.2">
      <c r="A159" s="34"/>
      <c r="B159" s="139"/>
      <c r="C159" s="138" t="s">
        <v>10</v>
      </c>
      <c r="D159" s="98">
        <f>SUM(D160:D162)</f>
        <v>0</v>
      </c>
      <c r="E159" s="40"/>
      <c r="F159" s="46"/>
      <c r="G159" s="46"/>
    </row>
    <row r="160" spans="1:7" x14ac:dyDescent="0.2">
      <c r="A160" s="8">
        <v>1100</v>
      </c>
      <c r="B160" s="9"/>
      <c r="C160" s="9" t="s">
        <v>51</v>
      </c>
      <c r="D160" s="96">
        <v>-1358</v>
      </c>
      <c r="E160" s="40"/>
      <c r="F160" s="46"/>
      <c r="G160" s="46"/>
    </row>
    <row r="161" spans="1:7" x14ac:dyDescent="0.2">
      <c r="A161" s="6">
        <v>1200</v>
      </c>
      <c r="B161" s="137"/>
      <c r="C161" s="9" t="s">
        <v>50</v>
      </c>
      <c r="D161" s="8">
        <v>-650</v>
      </c>
      <c r="E161" s="40"/>
      <c r="F161" s="46"/>
      <c r="G161" s="46"/>
    </row>
    <row r="162" spans="1:7" x14ac:dyDescent="0.2">
      <c r="A162" s="6">
        <v>6400</v>
      </c>
      <c r="B162" s="137"/>
      <c r="C162" s="9" t="s">
        <v>234</v>
      </c>
      <c r="D162" s="8">
        <v>2008</v>
      </c>
      <c r="E162" s="40"/>
      <c r="F162" s="46"/>
      <c r="G162" s="46"/>
    </row>
    <row r="163" spans="1:7" x14ac:dyDescent="0.2">
      <c r="A163" s="6" t="s">
        <v>125</v>
      </c>
      <c r="B163" s="137" t="s">
        <v>18</v>
      </c>
      <c r="C163" s="4" t="s">
        <v>235</v>
      </c>
      <c r="D163" s="8"/>
      <c r="E163" s="40"/>
      <c r="F163" s="46"/>
      <c r="G163" s="46"/>
    </row>
    <row r="164" spans="1:7" x14ac:dyDescent="0.2">
      <c r="A164" s="34"/>
      <c r="B164" s="139"/>
      <c r="C164" s="138" t="s">
        <v>10</v>
      </c>
      <c r="D164" s="98">
        <f>D165+D166</f>
        <v>0</v>
      </c>
      <c r="E164" s="40"/>
      <c r="F164" s="46"/>
      <c r="G164" s="46"/>
    </row>
    <row r="165" spans="1:7" x14ac:dyDescent="0.2">
      <c r="A165" s="8">
        <v>2200</v>
      </c>
      <c r="B165" s="9"/>
      <c r="C165" s="9" t="s">
        <v>78</v>
      </c>
      <c r="D165" s="96">
        <v>90</v>
      </c>
      <c r="E165" s="40"/>
      <c r="F165" s="46"/>
      <c r="G165" s="46"/>
    </row>
    <row r="166" spans="1:7" x14ac:dyDescent="0.2">
      <c r="A166" s="6">
        <v>3200</v>
      </c>
      <c r="B166" s="137"/>
      <c r="C166" s="9" t="s">
        <v>201</v>
      </c>
      <c r="D166" s="8">
        <v>-90</v>
      </c>
      <c r="E166" s="40"/>
      <c r="F166" s="46"/>
      <c r="G166" s="46"/>
    </row>
    <row r="167" spans="1:7" x14ac:dyDescent="0.2">
      <c r="A167" s="6" t="s">
        <v>125</v>
      </c>
      <c r="B167" s="137" t="s">
        <v>18</v>
      </c>
      <c r="C167" s="4" t="s">
        <v>236</v>
      </c>
      <c r="D167" s="8"/>
      <c r="E167" s="40"/>
      <c r="F167" s="46"/>
      <c r="G167" s="46"/>
    </row>
    <row r="168" spans="1:7" x14ac:dyDescent="0.2">
      <c r="A168" s="34"/>
      <c r="B168" s="139"/>
      <c r="C168" s="138" t="s">
        <v>10</v>
      </c>
      <c r="D168" s="98">
        <f>D169+D170</f>
        <v>0</v>
      </c>
      <c r="E168" s="40"/>
      <c r="F168" s="46"/>
      <c r="G168" s="46"/>
    </row>
    <row r="169" spans="1:7" x14ac:dyDescent="0.2">
      <c r="A169" s="6">
        <v>2300</v>
      </c>
      <c r="B169" s="137"/>
      <c r="C169" s="9" t="s">
        <v>196</v>
      </c>
      <c r="D169" s="96">
        <v>500</v>
      </c>
      <c r="E169" s="40"/>
      <c r="F169" s="46"/>
      <c r="G169" s="46"/>
    </row>
    <row r="170" spans="1:7" x14ac:dyDescent="0.2">
      <c r="A170" s="6">
        <v>3200</v>
      </c>
      <c r="B170" s="137"/>
      <c r="C170" s="9" t="s">
        <v>201</v>
      </c>
      <c r="D170" s="8">
        <v>-500</v>
      </c>
      <c r="E170" s="40"/>
      <c r="F170" s="46"/>
      <c r="G170" s="46"/>
    </row>
    <row r="171" spans="1:7" ht="25.5" x14ac:dyDescent="0.2">
      <c r="A171" s="6" t="s">
        <v>125</v>
      </c>
      <c r="B171" s="137" t="s">
        <v>18</v>
      </c>
      <c r="C171" s="4" t="s">
        <v>237</v>
      </c>
      <c r="D171" s="8"/>
      <c r="E171" s="40"/>
      <c r="F171" s="46"/>
      <c r="G171" s="46"/>
    </row>
    <row r="172" spans="1:7" x14ac:dyDescent="0.2">
      <c r="A172" s="34"/>
      <c r="B172" s="139"/>
      <c r="C172" s="138" t="s">
        <v>10</v>
      </c>
      <c r="D172" s="98">
        <f>D173+D174</f>
        <v>0</v>
      </c>
      <c r="E172" s="40"/>
      <c r="F172" s="46"/>
      <c r="G172" s="46"/>
    </row>
    <row r="173" spans="1:7" x14ac:dyDescent="0.2">
      <c r="A173" s="8">
        <v>2200</v>
      </c>
      <c r="B173" s="9"/>
      <c r="C173" s="9" t="s">
        <v>78</v>
      </c>
      <c r="D173" s="96">
        <v>-302</v>
      </c>
      <c r="E173" s="40"/>
      <c r="F173" s="46"/>
      <c r="G173" s="46"/>
    </row>
    <row r="174" spans="1:7" x14ac:dyDescent="0.2">
      <c r="A174" s="6">
        <v>2300</v>
      </c>
      <c r="B174" s="137"/>
      <c r="C174" s="9" t="s">
        <v>196</v>
      </c>
      <c r="D174" s="8">
        <v>302</v>
      </c>
      <c r="E174" s="40"/>
      <c r="F174" s="46"/>
      <c r="G174" s="46"/>
    </row>
    <row r="175" spans="1:7" ht="25.5" x14ac:dyDescent="0.2">
      <c r="A175" s="6" t="s">
        <v>125</v>
      </c>
      <c r="B175" s="137" t="s">
        <v>18</v>
      </c>
      <c r="C175" s="4" t="s">
        <v>238</v>
      </c>
      <c r="D175" s="8"/>
      <c r="E175" s="40"/>
      <c r="F175" s="46"/>
      <c r="G175" s="46"/>
    </row>
    <row r="176" spans="1:7" x14ac:dyDescent="0.2">
      <c r="A176" s="34"/>
      <c r="B176" s="139"/>
      <c r="C176" s="138" t="s">
        <v>10</v>
      </c>
      <c r="D176" s="98">
        <f>D177+D178</f>
        <v>0</v>
      </c>
      <c r="E176" s="40"/>
      <c r="F176" s="46"/>
      <c r="G176" s="46"/>
    </row>
    <row r="177" spans="1:7" x14ac:dyDescent="0.2">
      <c r="A177" s="8">
        <v>2200</v>
      </c>
      <c r="B177" s="9"/>
      <c r="C177" s="9" t="s">
        <v>78</v>
      </c>
      <c r="D177" s="96">
        <v>-306</v>
      </c>
      <c r="E177" s="40"/>
      <c r="F177" s="46"/>
      <c r="G177" s="46"/>
    </row>
    <row r="178" spans="1:7" x14ac:dyDescent="0.2">
      <c r="A178" s="6">
        <v>2300</v>
      </c>
      <c r="B178" s="137"/>
      <c r="C178" s="9" t="s">
        <v>196</v>
      </c>
      <c r="D178" s="8">
        <v>306</v>
      </c>
      <c r="E178" s="40"/>
      <c r="F178" s="46"/>
      <c r="G178" s="46"/>
    </row>
    <row r="179" spans="1:7" ht="25.5" x14ac:dyDescent="0.2">
      <c r="A179" s="6" t="s">
        <v>125</v>
      </c>
      <c r="B179" s="137" t="s">
        <v>18</v>
      </c>
      <c r="C179" s="4" t="s">
        <v>239</v>
      </c>
      <c r="D179" s="8"/>
      <c r="E179" s="40"/>
      <c r="F179" s="46"/>
      <c r="G179" s="46"/>
    </row>
    <row r="180" spans="1:7" x14ac:dyDescent="0.2">
      <c r="A180" s="34"/>
      <c r="B180" s="139"/>
      <c r="C180" s="138" t="s">
        <v>10</v>
      </c>
      <c r="D180" s="98">
        <f>SUM(D181:D183)</f>
        <v>0</v>
      </c>
      <c r="E180" s="40"/>
      <c r="F180" s="46"/>
      <c r="G180" s="46"/>
    </row>
    <row r="181" spans="1:7" x14ac:dyDescent="0.2">
      <c r="A181" s="6">
        <v>2300</v>
      </c>
      <c r="B181" s="137"/>
      <c r="C181" s="9" t="s">
        <v>196</v>
      </c>
      <c r="D181" s="96">
        <v>-1502</v>
      </c>
      <c r="E181" s="40"/>
      <c r="F181" s="46"/>
      <c r="G181" s="46"/>
    </row>
    <row r="182" spans="1:7" x14ac:dyDescent="0.2">
      <c r="A182" s="6">
        <v>3200</v>
      </c>
      <c r="B182" s="137"/>
      <c r="C182" s="9" t="s">
        <v>201</v>
      </c>
      <c r="D182" s="8">
        <v>1300</v>
      </c>
      <c r="E182" s="40"/>
      <c r="F182" s="46"/>
      <c r="G182" s="46"/>
    </row>
    <row r="183" spans="1:7" x14ac:dyDescent="0.2">
      <c r="A183" s="8">
        <v>2200</v>
      </c>
      <c r="B183" s="9"/>
      <c r="C183" s="9" t="s">
        <v>78</v>
      </c>
      <c r="D183" s="8">
        <v>202</v>
      </c>
      <c r="E183" s="40"/>
      <c r="F183" s="46"/>
      <c r="G183" s="46"/>
    </row>
    <row r="184" spans="1:7" x14ac:dyDescent="0.2">
      <c r="A184" s="6" t="s">
        <v>68</v>
      </c>
      <c r="B184" s="137" t="s">
        <v>18</v>
      </c>
      <c r="C184" s="4" t="s">
        <v>206</v>
      </c>
      <c r="D184" s="8"/>
      <c r="E184" s="40"/>
      <c r="F184" s="46"/>
      <c r="G184" s="46"/>
    </row>
    <row r="185" spans="1:7" x14ac:dyDescent="0.2">
      <c r="A185" s="34"/>
      <c r="B185" s="139"/>
      <c r="C185" s="138" t="s">
        <v>10</v>
      </c>
      <c r="D185" s="98">
        <f>D186+D187+D188</f>
        <v>0</v>
      </c>
      <c r="E185" s="40"/>
      <c r="F185" s="46"/>
      <c r="G185" s="46"/>
    </row>
    <row r="186" spans="1:7" x14ac:dyDescent="0.2">
      <c r="A186" s="8">
        <v>2200</v>
      </c>
      <c r="B186" s="9"/>
      <c r="C186" s="9" t="s">
        <v>78</v>
      </c>
      <c r="D186" s="96">
        <v>-445</v>
      </c>
      <c r="E186" s="40"/>
      <c r="F186" s="46"/>
      <c r="G186" s="46"/>
    </row>
    <row r="187" spans="1:7" x14ac:dyDescent="0.2">
      <c r="A187" s="6">
        <v>1100</v>
      </c>
      <c r="B187" s="137"/>
      <c r="C187" s="9" t="s">
        <v>51</v>
      </c>
      <c r="D187" s="8">
        <v>443</v>
      </c>
      <c r="E187" s="40"/>
      <c r="F187" s="46"/>
      <c r="G187" s="46"/>
    </row>
    <row r="188" spans="1:7" x14ac:dyDescent="0.2">
      <c r="A188" s="6">
        <v>2300</v>
      </c>
      <c r="B188" s="137"/>
      <c r="C188" s="9" t="s">
        <v>196</v>
      </c>
      <c r="D188" s="8">
        <v>2</v>
      </c>
      <c r="E188" s="40"/>
      <c r="F188" s="46"/>
      <c r="G188" s="46"/>
    </row>
    <row r="189" spans="1:7" ht="25.5" x14ac:dyDescent="0.2">
      <c r="A189" s="6" t="s">
        <v>68</v>
      </c>
      <c r="B189" s="137" t="s">
        <v>18</v>
      </c>
      <c r="C189" s="4" t="s">
        <v>207</v>
      </c>
      <c r="D189" s="8"/>
      <c r="E189" s="40"/>
      <c r="F189" s="46"/>
      <c r="G189" s="46"/>
    </row>
    <row r="190" spans="1:7" x14ac:dyDescent="0.2">
      <c r="A190" s="34"/>
      <c r="B190" s="139"/>
      <c r="C190" s="138" t="s">
        <v>10</v>
      </c>
      <c r="D190" s="98">
        <f>D191+D192</f>
        <v>0</v>
      </c>
      <c r="E190" s="40"/>
      <c r="F190" s="46"/>
      <c r="G190" s="46"/>
    </row>
    <row r="191" spans="1:7" x14ac:dyDescent="0.2">
      <c r="A191" s="8">
        <v>2200</v>
      </c>
      <c r="B191" s="9"/>
      <c r="C191" s="9" t="s">
        <v>78</v>
      </c>
      <c r="D191" s="96">
        <v>32</v>
      </c>
      <c r="E191" s="40"/>
      <c r="F191" s="46"/>
      <c r="G191" s="46"/>
    </row>
    <row r="192" spans="1:7" x14ac:dyDescent="0.2">
      <c r="A192" s="6">
        <v>2300</v>
      </c>
      <c r="B192" s="137"/>
      <c r="C192" s="9" t="s">
        <v>196</v>
      </c>
      <c r="D192" s="8">
        <v>-32</v>
      </c>
      <c r="E192" s="40"/>
      <c r="F192" s="46"/>
      <c r="G192" s="46"/>
    </row>
    <row r="193" spans="1:7" x14ac:dyDescent="0.2">
      <c r="A193" s="6" t="s">
        <v>68</v>
      </c>
      <c r="B193" s="137" t="s">
        <v>18</v>
      </c>
      <c r="C193" s="4" t="s">
        <v>208</v>
      </c>
      <c r="D193" s="8"/>
      <c r="E193" s="40"/>
      <c r="F193" s="46"/>
      <c r="G193" s="46"/>
    </row>
    <row r="194" spans="1:7" x14ac:dyDescent="0.2">
      <c r="A194" s="34"/>
      <c r="B194" s="139"/>
      <c r="C194" s="138" t="s">
        <v>10</v>
      </c>
      <c r="D194" s="98">
        <f>SUM(D195:D198)</f>
        <v>0</v>
      </c>
      <c r="E194" s="40"/>
      <c r="F194" s="46"/>
      <c r="G194" s="46"/>
    </row>
    <row r="195" spans="1:7" x14ac:dyDescent="0.2">
      <c r="A195" s="8">
        <v>2200</v>
      </c>
      <c r="B195" s="9"/>
      <c r="C195" s="9" t="s">
        <v>78</v>
      </c>
      <c r="D195" s="96">
        <v>-284</v>
      </c>
      <c r="E195" s="40"/>
      <c r="F195" s="46"/>
      <c r="G195" s="46"/>
    </row>
    <row r="196" spans="1:7" x14ac:dyDescent="0.2">
      <c r="A196" s="6">
        <v>2300</v>
      </c>
      <c r="B196" s="137"/>
      <c r="C196" s="9" t="s">
        <v>196</v>
      </c>
      <c r="D196" s="8">
        <v>246</v>
      </c>
      <c r="E196" s="40"/>
      <c r="F196" s="46"/>
      <c r="G196" s="46"/>
    </row>
    <row r="197" spans="1:7" x14ac:dyDescent="0.2">
      <c r="A197" s="6">
        <v>1100</v>
      </c>
      <c r="B197" s="137"/>
      <c r="C197" s="9" t="s">
        <v>51</v>
      </c>
      <c r="D197" s="8">
        <v>30</v>
      </c>
      <c r="E197" s="40"/>
      <c r="F197" s="46"/>
      <c r="G197" s="46"/>
    </row>
    <row r="198" spans="1:7" x14ac:dyDescent="0.2">
      <c r="A198" s="6">
        <v>1200</v>
      </c>
      <c r="B198" s="137"/>
      <c r="C198" s="9" t="s">
        <v>50</v>
      </c>
      <c r="D198" s="8">
        <v>8</v>
      </c>
      <c r="E198" s="40"/>
      <c r="F198" s="46"/>
      <c r="G198" s="46"/>
    </row>
    <row r="199" spans="1:7" ht="28.5" customHeight="1" x14ac:dyDescent="0.2">
      <c r="A199" s="6" t="s">
        <v>68</v>
      </c>
      <c r="B199" s="137" t="s">
        <v>18</v>
      </c>
      <c r="C199" s="4" t="s">
        <v>209</v>
      </c>
      <c r="D199" s="8"/>
      <c r="E199" s="40"/>
      <c r="F199" s="46"/>
      <c r="G199" s="46"/>
    </row>
    <row r="200" spans="1:7" x14ac:dyDescent="0.2">
      <c r="A200" s="34"/>
      <c r="B200" s="139"/>
      <c r="C200" s="138" t="s">
        <v>10</v>
      </c>
      <c r="D200" s="98">
        <f>SUM(D201:D204)</f>
        <v>0</v>
      </c>
      <c r="E200" s="40"/>
      <c r="F200" s="46"/>
      <c r="G200" s="46"/>
    </row>
    <row r="201" spans="1:7" x14ac:dyDescent="0.2">
      <c r="A201" s="8">
        <v>2200</v>
      </c>
      <c r="B201" s="9"/>
      <c r="C201" s="9" t="s">
        <v>78</v>
      </c>
      <c r="D201" s="96">
        <v>-654</v>
      </c>
      <c r="E201" s="40"/>
      <c r="F201" s="46"/>
      <c r="G201" s="46"/>
    </row>
    <row r="202" spans="1:7" x14ac:dyDescent="0.2">
      <c r="A202" s="6">
        <v>2300</v>
      </c>
      <c r="B202" s="137"/>
      <c r="C202" s="9" t="s">
        <v>196</v>
      </c>
      <c r="D202" s="8">
        <v>187</v>
      </c>
      <c r="E202" s="40"/>
      <c r="F202" s="46"/>
      <c r="G202" s="46"/>
    </row>
    <row r="203" spans="1:7" x14ac:dyDescent="0.2">
      <c r="A203" s="6">
        <v>1100</v>
      </c>
      <c r="B203" s="137"/>
      <c r="C203" s="9" t="s">
        <v>51</v>
      </c>
      <c r="D203" s="8">
        <v>467</v>
      </c>
      <c r="E203" s="40"/>
      <c r="F203" s="46"/>
      <c r="G203" s="46"/>
    </row>
    <row r="204" spans="1:7" ht="26.25" customHeight="1" x14ac:dyDescent="0.2">
      <c r="A204" s="6" t="s">
        <v>68</v>
      </c>
      <c r="B204" s="137" t="s">
        <v>18</v>
      </c>
      <c r="C204" s="4" t="s">
        <v>210</v>
      </c>
      <c r="D204" s="8"/>
      <c r="E204" s="40"/>
      <c r="F204" s="46"/>
      <c r="G204" s="46"/>
    </row>
    <row r="205" spans="1:7" x14ac:dyDescent="0.2">
      <c r="A205" s="34"/>
      <c r="B205" s="139"/>
      <c r="C205" s="138" t="s">
        <v>10</v>
      </c>
      <c r="D205" s="98">
        <f>SUM(D206:D209)</f>
        <v>0</v>
      </c>
      <c r="E205" s="40"/>
      <c r="F205" s="46"/>
      <c r="G205" s="46"/>
    </row>
    <row r="206" spans="1:7" x14ac:dyDescent="0.2">
      <c r="A206" s="8">
        <v>2200</v>
      </c>
      <c r="B206" s="9"/>
      <c r="C206" s="9" t="s">
        <v>78</v>
      </c>
      <c r="D206" s="96">
        <v>-91</v>
      </c>
      <c r="E206" s="40"/>
      <c r="F206" s="46"/>
      <c r="G206" s="46"/>
    </row>
    <row r="207" spans="1:7" x14ac:dyDescent="0.2">
      <c r="A207" s="6">
        <v>2300</v>
      </c>
      <c r="B207" s="137"/>
      <c r="C207" s="9" t="s">
        <v>196</v>
      </c>
      <c r="D207" s="8">
        <v>91</v>
      </c>
      <c r="E207" s="40"/>
      <c r="F207" s="46"/>
      <c r="G207" s="46"/>
    </row>
    <row r="208" spans="1:7" ht="25.5" x14ac:dyDescent="0.2">
      <c r="A208" s="6" t="s">
        <v>68</v>
      </c>
      <c r="B208" s="137" t="s">
        <v>18</v>
      </c>
      <c r="C208" s="4" t="s">
        <v>211</v>
      </c>
      <c r="D208" s="8"/>
      <c r="E208" s="40"/>
      <c r="F208" s="46"/>
      <c r="G208" s="46"/>
    </row>
    <row r="209" spans="1:7" x14ac:dyDescent="0.2">
      <c r="A209" s="34"/>
      <c r="B209" s="139"/>
      <c r="C209" s="138" t="s">
        <v>10</v>
      </c>
      <c r="D209" s="98">
        <f>SUM(D210:D213)</f>
        <v>0</v>
      </c>
      <c r="E209" s="40"/>
      <c r="F209" s="46"/>
      <c r="G209" s="46"/>
    </row>
    <row r="210" spans="1:7" x14ac:dyDescent="0.2">
      <c r="A210" s="8">
        <v>2200</v>
      </c>
      <c r="B210" s="9"/>
      <c r="C210" s="9" t="s">
        <v>78</v>
      </c>
      <c r="D210" s="96">
        <v>-2863</v>
      </c>
      <c r="E210" s="40"/>
      <c r="F210" s="46"/>
      <c r="G210" s="46"/>
    </row>
    <row r="211" spans="1:7" x14ac:dyDescent="0.2">
      <c r="A211" s="6">
        <v>2300</v>
      </c>
      <c r="B211" s="137"/>
      <c r="C211" s="9" t="s">
        <v>196</v>
      </c>
      <c r="D211" s="8">
        <v>1070</v>
      </c>
      <c r="E211" s="40"/>
      <c r="F211" s="46"/>
      <c r="G211" s="46"/>
    </row>
    <row r="212" spans="1:7" x14ac:dyDescent="0.2">
      <c r="A212" s="6">
        <v>1100</v>
      </c>
      <c r="B212" s="137"/>
      <c r="C212" s="9" t="s">
        <v>51</v>
      </c>
      <c r="D212" s="8">
        <v>1757</v>
      </c>
      <c r="E212" s="40"/>
      <c r="F212" s="46"/>
      <c r="G212" s="46"/>
    </row>
    <row r="213" spans="1:7" x14ac:dyDescent="0.2">
      <c r="A213" s="6">
        <v>1200</v>
      </c>
      <c r="B213" s="137"/>
      <c r="C213" s="9" t="s">
        <v>50</v>
      </c>
      <c r="D213" s="8">
        <v>36</v>
      </c>
      <c r="E213" s="40"/>
      <c r="F213" s="46"/>
      <c r="G213" s="46"/>
    </row>
    <row r="214" spans="1:7" ht="38.25" x14ac:dyDescent="0.2">
      <c r="A214" s="6" t="s">
        <v>68</v>
      </c>
      <c r="B214" s="137" t="s">
        <v>18</v>
      </c>
      <c r="C214" s="4" t="s">
        <v>212</v>
      </c>
      <c r="D214" s="8"/>
      <c r="E214" s="40"/>
      <c r="F214" s="46"/>
      <c r="G214" s="46"/>
    </row>
    <row r="215" spans="1:7" x14ac:dyDescent="0.2">
      <c r="A215" s="34"/>
      <c r="B215" s="139"/>
      <c r="C215" s="138" t="s">
        <v>10</v>
      </c>
      <c r="D215" s="98">
        <f>SUM(D216:D217)</f>
        <v>0</v>
      </c>
      <c r="E215" s="40"/>
      <c r="F215" s="46"/>
      <c r="G215" s="46"/>
    </row>
    <row r="216" spans="1:7" x14ac:dyDescent="0.2">
      <c r="A216" s="8">
        <v>2200</v>
      </c>
      <c r="B216" s="9"/>
      <c r="C216" s="9" t="s">
        <v>78</v>
      </c>
      <c r="D216" s="96">
        <v>-3196</v>
      </c>
      <c r="E216" s="40"/>
      <c r="F216" s="46"/>
      <c r="G216" s="46"/>
    </row>
    <row r="217" spans="1:7" x14ac:dyDescent="0.2">
      <c r="A217" s="6">
        <v>3200</v>
      </c>
      <c r="B217" s="137"/>
      <c r="C217" s="9" t="s">
        <v>201</v>
      </c>
      <c r="D217" s="8">
        <v>3196</v>
      </c>
      <c r="E217" s="40"/>
      <c r="F217" s="46"/>
      <c r="G217" s="46"/>
    </row>
    <row r="218" spans="1:7" ht="25.5" x14ac:dyDescent="0.2">
      <c r="A218" s="6" t="s">
        <v>68</v>
      </c>
      <c r="B218" s="137" t="s">
        <v>18</v>
      </c>
      <c r="C218" s="148" t="s">
        <v>213</v>
      </c>
      <c r="D218" s="8"/>
      <c r="E218" s="40"/>
      <c r="F218" s="46"/>
      <c r="G218" s="46"/>
    </row>
    <row r="219" spans="1:7" x14ac:dyDescent="0.2">
      <c r="A219" s="34"/>
      <c r="B219" s="139"/>
      <c r="C219" s="138" t="s">
        <v>10</v>
      </c>
      <c r="D219" s="98">
        <f>SUM(D220:D221)</f>
        <v>0</v>
      </c>
      <c r="E219" s="40"/>
      <c r="F219" s="46"/>
      <c r="G219" s="46"/>
    </row>
    <row r="220" spans="1:7" x14ac:dyDescent="0.2">
      <c r="A220" s="8">
        <v>2200</v>
      </c>
      <c r="B220" s="9"/>
      <c r="C220" s="9" t="s">
        <v>78</v>
      </c>
      <c r="D220" s="96">
        <v>-297</v>
      </c>
      <c r="E220" s="40"/>
      <c r="F220" s="46"/>
      <c r="G220" s="46"/>
    </row>
    <row r="221" spans="1:7" x14ac:dyDescent="0.2">
      <c r="A221" s="6">
        <v>2300</v>
      </c>
      <c r="B221" s="137"/>
      <c r="C221" s="9" t="s">
        <v>196</v>
      </c>
      <c r="D221" s="8">
        <v>297</v>
      </c>
      <c r="E221" s="40"/>
      <c r="F221" s="46"/>
      <c r="G221" s="46"/>
    </row>
    <row r="222" spans="1:7" x14ac:dyDescent="0.2">
      <c r="A222" s="6" t="s">
        <v>68</v>
      </c>
      <c r="B222" s="137" t="s">
        <v>18</v>
      </c>
      <c r="C222" s="148" t="s">
        <v>214</v>
      </c>
      <c r="D222" s="8"/>
      <c r="E222" s="40"/>
      <c r="F222" s="46"/>
      <c r="G222" s="46"/>
    </row>
    <row r="223" spans="1:7" x14ac:dyDescent="0.2">
      <c r="A223" s="34"/>
      <c r="B223" s="139"/>
      <c r="C223" s="138" t="s">
        <v>10</v>
      </c>
      <c r="D223" s="98">
        <f>SUM(D224:D225)</f>
        <v>0</v>
      </c>
      <c r="E223" s="40"/>
      <c r="F223" s="46"/>
      <c r="G223" s="46"/>
    </row>
    <row r="224" spans="1:7" x14ac:dyDescent="0.2">
      <c r="A224" s="8">
        <v>2200</v>
      </c>
      <c r="B224" s="9"/>
      <c r="C224" s="9" t="s">
        <v>78</v>
      </c>
      <c r="D224" s="96">
        <v>-290</v>
      </c>
      <c r="E224" s="40"/>
      <c r="F224" s="46"/>
      <c r="G224" s="46"/>
    </row>
    <row r="225" spans="1:7" x14ac:dyDescent="0.2">
      <c r="A225" s="6">
        <v>2300</v>
      </c>
      <c r="B225" s="137"/>
      <c r="C225" s="9" t="s">
        <v>196</v>
      </c>
      <c r="D225" s="8">
        <v>290</v>
      </c>
      <c r="E225" s="40"/>
      <c r="F225" s="46"/>
      <c r="G225" s="46"/>
    </row>
    <row r="226" spans="1:7" x14ac:dyDescent="0.2">
      <c r="A226" s="6" t="s">
        <v>68</v>
      </c>
      <c r="B226" s="137" t="s">
        <v>18</v>
      </c>
      <c r="C226" s="4" t="s">
        <v>215</v>
      </c>
      <c r="D226" s="8"/>
      <c r="E226" s="40"/>
      <c r="F226" s="46"/>
      <c r="G226" s="46"/>
    </row>
    <row r="227" spans="1:7" x14ac:dyDescent="0.2">
      <c r="A227" s="34"/>
      <c r="B227" s="139"/>
      <c r="C227" s="138" t="s">
        <v>10</v>
      </c>
      <c r="D227" s="98">
        <f>SUM(D228:D232)</f>
        <v>0</v>
      </c>
      <c r="E227" s="40"/>
      <c r="F227" s="46"/>
      <c r="G227" s="46"/>
    </row>
    <row r="228" spans="1:7" x14ac:dyDescent="0.2">
      <c r="A228" s="8">
        <v>2200</v>
      </c>
      <c r="B228" s="9"/>
      <c r="C228" s="9" t="s">
        <v>78</v>
      </c>
      <c r="D228" s="96">
        <v>-9479</v>
      </c>
      <c r="E228" s="40"/>
      <c r="F228" s="46"/>
      <c r="G228" s="46"/>
    </row>
    <row r="229" spans="1:7" x14ac:dyDescent="0.2">
      <c r="A229" s="8">
        <v>2100</v>
      </c>
      <c r="B229" s="9"/>
      <c r="C229" s="9" t="s">
        <v>153</v>
      </c>
      <c r="D229" s="96">
        <v>69</v>
      </c>
      <c r="E229" s="40"/>
      <c r="F229" s="46"/>
      <c r="G229" s="46"/>
    </row>
    <row r="230" spans="1:7" x14ac:dyDescent="0.2">
      <c r="A230" s="6">
        <v>2300</v>
      </c>
      <c r="B230" s="137"/>
      <c r="C230" s="9" t="s">
        <v>196</v>
      </c>
      <c r="D230" s="8">
        <v>7176</v>
      </c>
      <c r="E230" s="40"/>
      <c r="F230" s="46"/>
      <c r="G230" s="46"/>
    </row>
    <row r="231" spans="1:7" x14ac:dyDescent="0.2">
      <c r="A231" s="6">
        <v>1100</v>
      </c>
      <c r="B231" s="137"/>
      <c r="C231" s="9" t="s">
        <v>51</v>
      </c>
      <c r="D231" s="8">
        <v>1800</v>
      </c>
      <c r="E231" s="40"/>
      <c r="F231" s="46"/>
      <c r="G231" s="46"/>
    </row>
    <row r="232" spans="1:7" x14ac:dyDescent="0.2">
      <c r="A232" s="6">
        <v>1200</v>
      </c>
      <c r="B232" s="137"/>
      <c r="C232" s="9" t="s">
        <v>50</v>
      </c>
      <c r="D232" s="8">
        <v>434</v>
      </c>
      <c r="E232" s="40"/>
      <c r="F232" s="46"/>
      <c r="G232" s="46"/>
    </row>
    <row r="233" spans="1:7" ht="25.5" x14ac:dyDescent="0.2">
      <c r="A233" s="6" t="s">
        <v>68</v>
      </c>
      <c r="B233" s="137" t="s">
        <v>18</v>
      </c>
      <c r="C233" s="148" t="s">
        <v>216</v>
      </c>
      <c r="D233" s="8"/>
      <c r="E233" s="40"/>
      <c r="F233" s="46"/>
      <c r="G233" s="46"/>
    </row>
    <row r="234" spans="1:7" x14ac:dyDescent="0.2">
      <c r="A234" s="34"/>
      <c r="B234" s="139"/>
      <c r="C234" s="138" t="s">
        <v>10</v>
      </c>
      <c r="D234" s="98">
        <f>SUM(D235:D236)</f>
        <v>0</v>
      </c>
      <c r="E234" s="40"/>
      <c r="F234" s="46"/>
      <c r="G234" s="46"/>
    </row>
    <row r="235" spans="1:7" x14ac:dyDescent="0.2">
      <c r="A235" s="8">
        <v>2200</v>
      </c>
      <c r="B235" s="9"/>
      <c r="C235" s="9" t="s">
        <v>78</v>
      </c>
      <c r="D235" s="96">
        <v>-600</v>
      </c>
      <c r="E235" s="40"/>
      <c r="F235" s="46"/>
      <c r="G235" s="46"/>
    </row>
    <row r="236" spans="1:7" x14ac:dyDescent="0.2">
      <c r="A236" s="6">
        <v>2300</v>
      </c>
      <c r="B236" s="137"/>
      <c r="C236" s="9" t="s">
        <v>196</v>
      </c>
      <c r="D236" s="8">
        <v>600</v>
      </c>
      <c r="E236" s="40"/>
      <c r="F236" s="46"/>
      <c r="G236" s="46"/>
    </row>
    <row r="237" spans="1:7" x14ac:dyDescent="0.2">
      <c r="A237" s="6" t="s">
        <v>68</v>
      </c>
      <c r="B237" s="137" t="s">
        <v>18</v>
      </c>
      <c r="C237" s="148" t="s">
        <v>217</v>
      </c>
      <c r="D237" s="8"/>
      <c r="E237" s="40"/>
      <c r="F237" s="46"/>
      <c r="G237" s="46"/>
    </row>
    <row r="238" spans="1:7" x14ac:dyDescent="0.2">
      <c r="A238" s="34"/>
      <c r="B238" s="139"/>
      <c r="C238" s="138" t="s">
        <v>10</v>
      </c>
      <c r="D238" s="98">
        <f>SUM(D239:D240)</f>
        <v>0</v>
      </c>
      <c r="E238" s="40"/>
      <c r="F238" s="46"/>
      <c r="G238" s="46"/>
    </row>
    <row r="239" spans="1:7" x14ac:dyDescent="0.2">
      <c r="A239" s="8">
        <v>2200</v>
      </c>
      <c r="B239" s="9"/>
      <c r="C239" s="9" t="s">
        <v>78</v>
      </c>
      <c r="D239" s="96">
        <v>-146</v>
      </c>
      <c r="E239" s="40"/>
      <c r="F239" s="46"/>
      <c r="G239" s="46"/>
    </row>
    <row r="240" spans="1:7" x14ac:dyDescent="0.2">
      <c r="A240" s="6">
        <v>2300</v>
      </c>
      <c r="B240" s="137"/>
      <c r="C240" s="9" t="s">
        <v>196</v>
      </c>
      <c r="D240" s="8">
        <v>146</v>
      </c>
      <c r="E240" s="40"/>
      <c r="F240" s="46"/>
      <c r="G240" s="46"/>
    </row>
    <row r="241" spans="1:7" ht="25.5" x14ac:dyDescent="0.2">
      <c r="A241" s="6" t="s">
        <v>68</v>
      </c>
      <c r="B241" s="137" t="s">
        <v>18</v>
      </c>
      <c r="C241" s="148" t="s">
        <v>218</v>
      </c>
      <c r="D241" s="8"/>
      <c r="E241" s="40"/>
      <c r="F241" s="46"/>
      <c r="G241" s="46"/>
    </row>
    <row r="242" spans="1:7" x14ac:dyDescent="0.2">
      <c r="A242" s="34"/>
      <c r="B242" s="139"/>
      <c r="C242" s="138" t="s">
        <v>10</v>
      </c>
      <c r="D242" s="98">
        <f>SUM(D243:D244)</f>
        <v>0</v>
      </c>
      <c r="E242" s="40"/>
      <c r="F242" s="46"/>
      <c r="G242" s="46"/>
    </row>
    <row r="243" spans="1:7" x14ac:dyDescent="0.2">
      <c r="A243" s="8">
        <v>3200</v>
      </c>
      <c r="B243" s="9"/>
      <c r="C243" s="9" t="s">
        <v>201</v>
      </c>
      <c r="D243" s="96">
        <v>-2600</v>
      </c>
      <c r="E243" s="40"/>
      <c r="F243" s="46"/>
      <c r="G243" s="46"/>
    </row>
    <row r="244" spans="1:7" x14ac:dyDescent="0.2">
      <c r="A244" s="6">
        <v>5200</v>
      </c>
      <c r="B244" s="137"/>
      <c r="C244" s="9" t="s">
        <v>57</v>
      </c>
      <c r="D244" s="8">
        <v>2600</v>
      </c>
      <c r="E244" s="40"/>
      <c r="F244" s="46"/>
      <c r="G244" s="46"/>
    </row>
    <row r="245" spans="1:7" x14ac:dyDescent="0.2">
      <c r="A245" s="6" t="s">
        <v>68</v>
      </c>
      <c r="B245" s="137" t="s">
        <v>18</v>
      </c>
      <c r="C245" s="148" t="s">
        <v>219</v>
      </c>
      <c r="D245" s="8"/>
      <c r="E245" s="40"/>
      <c r="F245" s="46"/>
      <c r="G245" s="46"/>
    </row>
    <row r="246" spans="1:7" x14ac:dyDescent="0.2">
      <c r="A246" s="34"/>
      <c r="B246" s="139"/>
      <c r="C246" s="138" t="s">
        <v>10</v>
      </c>
      <c r="D246" s="98">
        <f>SUM(D247:D249)</f>
        <v>0</v>
      </c>
      <c r="E246" s="40"/>
      <c r="F246" s="46"/>
      <c r="G246" s="46"/>
    </row>
    <row r="247" spans="1:7" x14ac:dyDescent="0.2">
      <c r="A247" s="6">
        <v>1100</v>
      </c>
      <c r="B247" s="137"/>
      <c r="C247" s="9" t="s">
        <v>51</v>
      </c>
      <c r="D247" s="96">
        <v>-187</v>
      </c>
      <c r="E247" s="40"/>
      <c r="F247" s="46"/>
      <c r="G247" s="46"/>
    </row>
    <row r="248" spans="1:7" x14ac:dyDescent="0.2">
      <c r="A248" s="8">
        <v>2200</v>
      </c>
      <c r="B248" s="9"/>
      <c r="C248" s="9" t="s">
        <v>78</v>
      </c>
      <c r="D248" s="96">
        <v>123</v>
      </c>
      <c r="E248" s="40"/>
      <c r="F248" s="46"/>
      <c r="G248" s="46"/>
    </row>
    <row r="249" spans="1:7" x14ac:dyDescent="0.2">
      <c r="A249" s="6">
        <v>5200</v>
      </c>
      <c r="B249" s="137"/>
      <c r="C249" s="9" t="s">
        <v>57</v>
      </c>
      <c r="D249" s="8">
        <v>64</v>
      </c>
      <c r="E249" s="40"/>
      <c r="F249" s="46"/>
      <c r="G249" s="46"/>
    </row>
    <row r="250" spans="1:7" ht="25.5" x14ac:dyDescent="0.2">
      <c r="A250" s="6" t="s">
        <v>68</v>
      </c>
      <c r="B250" s="137" t="s">
        <v>18</v>
      </c>
      <c r="C250" s="148" t="s">
        <v>220</v>
      </c>
      <c r="D250" s="8"/>
      <c r="E250" s="40"/>
      <c r="F250" s="46"/>
      <c r="G250" s="46"/>
    </row>
    <row r="251" spans="1:7" x14ac:dyDescent="0.2">
      <c r="A251" s="34"/>
      <c r="B251" s="139"/>
      <c r="C251" s="138" t="s">
        <v>10</v>
      </c>
      <c r="D251" s="98">
        <f>SUM(D252:D254)</f>
        <v>0</v>
      </c>
      <c r="E251" s="40"/>
      <c r="F251" s="46"/>
      <c r="G251" s="46"/>
    </row>
    <row r="252" spans="1:7" x14ac:dyDescent="0.2">
      <c r="A252" s="6">
        <v>1100</v>
      </c>
      <c r="B252" s="137"/>
      <c r="C252" s="9" t="s">
        <v>51</v>
      </c>
      <c r="D252" s="96">
        <v>177</v>
      </c>
      <c r="E252" s="40"/>
      <c r="F252" s="46"/>
      <c r="G252" s="46"/>
    </row>
    <row r="253" spans="1:7" x14ac:dyDescent="0.2">
      <c r="A253" s="8">
        <v>2200</v>
      </c>
      <c r="B253" s="9"/>
      <c r="C253" s="9" t="s">
        <v>78</v>
      </c>
      <c r="D253" s="96">
        <v>-203</v>
      </c>
      <c r="E253" s="40"/>
      <c r="F253" s="46"/>
      <c r="G253" s="46"/>
    </row>
    <row r="254" spans="1:7" x14ac:dyDescent="0.2">
      <c r="A254" s="6">
        <v>2300</v>
      </c>
      <c r="B254" s="137"/>
      <c r="C254" s="9" t="s">
        <v>196</v>
      </c>
      <c r="D254" s="8">
        <v>26</v>
      </c>
      <c r="E254" s="40"/>
      <c r="F254" s="46"/>
      <c r="G254" s="46"/>
    </row>
    <row r="255" spans="1:7" ht="25.5" x14ac:dyDescent="0.2">
      <c r="A255" s="6" t="s">
        <v>68</v>
      </c>
      <c r="B255" s="137" t="s">
        <v>18</v>
      </c>
      <c r="C255" s="148" t="s">
        <v>221</v>
      </c>
      <c r="D255" s="8"/>
      <c r="E255" s="40"/>
      <c r="F255" s="46"/>
      <c r="G255" s="46"/>
    </row>
    <row r="256" spans="1:7" x14ac:dyDescent="0.2">
      <c r="A256" s="34"/>
      <c r="B256" s="139"/>
      <c r="C256" s="138" t="s">
        <v>10</v>
      </c>
      <c r="D256" s="98">
        <f>SUM(D257:D259)</f>
        <v>0</v>
      </c>
      <c r="E256" s="40"/>
      <c r="F256" s="46"/>
      <c r="G256" s="46"/>
    </row>
    <row r="257" spans="1:7" x14ac:dyDescent="0.2">
      <c r="A257" s="6">
        <v>1100</v>
      </c>
      <c r="B257" s="137"/>
      <c r="C257" s="9" t="s">
        <v>51</v>
      </c>
      <c r="D257" s="96">
        <v>193</v>
      </c>
      <c r="E257" s="40"/>
      <c r="F257" s="46"/>
      <c r="G257" s="46"/>
    </row>
    <row r="258" spans="1:7" x14ac:dyDescent="0.2">
      <c r="A258" s="8">
        <v>2200</v>
      </c>
      <c r="B258" s="9"/>
      <c r="C258" s="9" t="s">
        <v>78</v>
      </c>
      <c r="D258" s="96">
        <v>-190</v>
      </c>
      <c r="E258" s="40"/>
      <c r="F258" s="46"/>
      <c r="G258" s="46"/>
    </row>
    <row r="259" spans="1:7" x14ac:dyDescent="0.2">
      <c r="A259" s="6">
        <v>2300</v>
      </c>
      <c r="B259" s="137"/>
      <c r="C259" s="9" t="s">
        <v>196</v>
      </c>
      <c r="D259" s="8">
        <v>-3</v>
      </c>
      <c r="E259" s="40"/>
      <c r="F259" s="46"/>
      <c r="G259" s="46"/>
    </row>
    <row r="260" spans="1:7" ht="25.5" x14ac:dyDescent="0.2">
      <c r="A260" s="6" t="s">
        <v>68</v>
      </c>
      <c r="B260" s="137" t="s">
        <v>18</v>
      </c>
      <c r="C260" s="148" t="s">
        <v>222</v>
      </c>
      <c r="D260" s="8"/>
      <c r="E260" s="40"/>
      <c r="F260" s="46"/>
      <c r="G260" s="46"/>
    </row>
    <row r="261" spans="1:7" x14ac:dyDescent="0.2">
      <c r="A261" s="34"/>
      <c r="B261" s="139"/>
      <c r="C261" s="138" t="s">
        <v>10</v>
      </c>
      <c r="D261" s="98">
        <f>SUM(D262:D264)</f>
        <v>0</v>
      </c>
      <c r="E261" s="40"/>
      <c r="F261" s="46"/>
      <c r="G261" s="46"/>
    </row>
    <row r="262" spans="1:7" x14ac:dyDescent="0.2">
      <c r="A262" s="6">
        <v>1100</v>
      </c>
      <c r="B262" s="137"/>
      <c r="C262" s="9" t="s">
        <v>51</v>
      </c>
      <c r="D262" s="96">
        <v>25</v>
      </c>
      <c r="E262" s="40"/>
      <c r="F262" s="46"/>
      <c r="G262" s="46"/>
    </row>
    <row r="263" spans="1:7" x14ac:dyDescent="0.2">
      <c r="A263" s="8">
        <v>2200</v>
      </c>
      <c r="B263" s="9"/>
      <c r="C263" s="9" t="s">
        <v>78</v>
      </c>
      <c r="D263" s="96">
        <v>-449</v>
      </c>
      <c r="E263" s="40"/>
      <c r="F263" s="46"/>
      <c r="G263" s="46"/>
    </row>
    <row r="264" spans="1:7" x14ac:dyDescent="0.2">
      <c r="A264" s="6">
        <v>2300</v>
      </c>
      <c r="B264" s="137"/>
      <c r="C264" s="9" t="s">
        <v>196</v>
      </c>
      <c r="D264" s="8">
        <v>424</v>
      </c>
      <c r="E264" s="40"/>
      <c r="F264" s="46"/>
      <c r="G264" s="46"/>
    </row>
    <row r="265" spans="1:7" ht="25.5" x14ac:dyDescent="0.2">
      <c r="A265" s="6" t="s">
        <v>68</v>
      </c>
      <c r="B265" s="137" t="s">
        <v>18</v>
      </c>
      <c r="C265" s="148" t="s">
        <v>223</v>
      </c>
      <c r="D265" s="8"/>
      <c r="E265" s="40"/>
      <c r="F265" s="46"/>
      <c r="G265" s="46"/>
    </row>
    <row r="266" spans="1:7" x14ac:dyDescent="0.2">
      <c r="A266" s="34"/>
      <c r="B266" s="139"/>
      <c r="C266" s="138" t="s">
        <v>10</v>
      </c>
      <c r="D266" s="98">
        <f>SUM(D267:D269)</f>
        <v>0</v>
      </c>
      <c r="E266" s="40"/>
      <c r="F266" s="46"/>
      <c r="G266" s="46"/>
    </row>
    <row r="267" spans="1:7" x14ac:dyDescent="0.2">
      <c r="A267" s="6">
        <v>1100</v>
      </c>
      <c r="B267" s="137"/>
      <c r="C267" s="9" t="s">
        <v>51</v>
      </c>
      <c r="D267" s="96">
        <v>500</v>
      </c>
      <c r="E267" s="40"/>
      <c r="F267" s="46"/>
      <c r="G267" s="46"/>
    </row>
    <row r="268" spans="1:7" x14ac:dyDescent="0.2">
      <c r="A268" s="8">
        <v>2200</v>
      </c>
      <c r="B268" s="9"/>
      <c r="C268" s="9" t="s">
        <v>78</v>
      </c>
      <c r="D268" s="96">
        <v>-400</v>
      </c>
      <c r="E268" s="40"/>
      <c r="F268" s="46"/>
      <c r="G268" s="46"/>
    </row>
    <row r="269" spans="1:7" x14ac:dyDescent="0.2">
      <c r="A269" s="6">
        <v>2300</v>
      </c>
      <c r="B269" s="137"/>
      <c r="C269" s="9" t="s">
        <v>196</v>
      </c>
      <c r="D269" s="8">
        <v>-100</v>
      </c>
      <c r="E269" s="40"/>
      <c r="F269" s="46"/>
      <c r="G269" s="46"/>
    </row>
    <row r="270" spans="1:7" x14ac:dyDescent="0.2">
      <c r="A270" s="6" t="s">
        <v>68</v>
      </c>
      <c r="B270" s="137" t="s">
        <v>18</v>
      </c>
      <c r="C270" s="148" t="s">
        <v>224</v>
      </c>
      <c r="D270" s="8"/>
      <c r="E270" s="40"/>
      <c r="F270" s="46"/>
      <c r="G270" s="46"/>
    </row>
    <row r="271" spans="1:7" x14ac:dyDescent="0.2">
      <c r="A271" s="34"/>
      <c r="B271" s="139"/>
      <c r="C271" s="138" t="s">
        <v>10</v>
      </c>
      <c r="D271" s="98">
        <f>SUM(D272:D273)</f>
        <v>0</v>
      </c>
      <c r="E271" s="40"/>
      <c r="F271" s="46"/>
      <c r="G271" s="46"/>
    </row>
    <row r="272" spans="1:7" x14ac:dyDescent="0.2">
      <c r="A272" s="8">
        <v>2200</v>
      </c>
      <c r="B272" s="9"/>
      <c r="C272" s="9" t="s">
        <v>78</v>
      </c>
      <c r="D272" s="96">
        <v>96</v>
      </c>
      <c r="E272" s="40"/>
      <c r="F272" s="46"/>
      <c r="G272" s="46"/>
    </row>
    <row r="273" spans="1:7" x14ac:dyDescent="0.2">
      <c r="A273" s="6">
        <v>2300</v>
      </c>
      <c r="B273" s="137"/>
      <c r="C273" s="9" t="s">
        <v>196</v>
      </c>
      <c r="D273" s="8">
        <v>-96</v>
      </c>
      <c r="E273" s="40"/>
      <c r="F273" s="46"/>
      <c r="G273" s="46"/>
    </row>
    <row r="274" spans="1:7" ht="25.5" x14ac:dyDescent="0.2">
      <c r="A274" s="6" t="s">
        <v>68</v>
      </c>
      <c r="B274" s="137" t="s">
        <v>18</v>
      </c>
      <c r="C274" s="4" t="s">
        <v>225</v>
      </c>
      <c r="D274" s="8"/>
      <c r="E274" s="40"/>
      <c r="F274" s="46"/>
      <c r="G274" s="46"/>
    </row>
    <row r="275" spans="1:7" x14ac:dyDescent="0.2">
      <c r="A275" s="34"/>
      <c r="B275" s="139"/>
      <c r="C275" s="138" t="s">
        <v>10</v>
      </c>
      <c r="D275" s="98">
        <f>SUM(D276:D277)</f>
        <v>0</v>
      </c>
      <c r="E275" s="40"/>
      <c r="F275" s="46"/>
      <c r="G275" s="46"/>
    </row>
    <row r="276" spans="1:7" x14ac:dyDescent="0.2">
      <c r="A276" s="8">
        <v>2200</v>
      </c>
      <c r="B276" s="9"/>
      <c r="C276" s="9" t="s">
        <v>78</v>
      </c>
      <c r="D276" s="96">
        <v>-4500</v>
      </c>
      <c r="E276" s="40"/>
      <c r="F276" s="46"/>
      <c r="G276" s="46"/>
    </row>
    <row r="277" spans="1:7" x14ac:dyDescent="0.2">
      <c r="A277" s="6">
        <v>3200</v>
      </c>
      <c r="B277" s="137"/>
      <c r="C277" s="9" t="s">
        <v>201</v>
      </c>
      <c r="D277" s="8">
        <v>4500</v>
      </c>
      <c r="E277" s="40"/>
      <c r="F277" s="46"/>
      <c r="G277" s="46"/>
    </row>
    <row r="278" spans="1:7" ht="25.5" x14ac:dyDescent="0.2">
      <c r="A278" s="6" t="s">
        <v>68</v>
      </c>
      <c r="B278" s="137" t="s">
        <v>18</v>
      </c>
      <c r="C278" s="148" t="s">
        <v>226</v>
      </c>
      <c r="D278" s="8"/>
      <c r="E278" s="40"/>
      <c r="F278" s="46"/>
      <c r="G278" s="46"/>
    </row>
    <row r="279" spans="1:7" x14ac:dyDescent="0.2">
      <c r="A279" s="34"/>
      <c r="B279" s="139"/>
      <c r="C279" s="138" t="s">
        <v>10</v>
      </c>
      <c r="D279" s="98">
        <f>SUM(D280:D282)</f>
        <v>0</v>
      </c>
      <c r="E279" s="40"/>
      <c r="F279" s="46"/>
      <c r="G279" s="46"/>
    </row>
    <row r="280" spans="1:7" x14ac:dyDescent="0.2">
      <c r="A280" s="6">
        <v>1100</v>
      </c>
      <c r="B280" s="137"/>
      <c r="C280" s="9" t="s">
        <v>51</v>
      </c>
      <c r="D280" s="96">
        <v>-476</v>
      </c>
      <c r="E280" s="40"/>
      <c r="F280" s="46"/>
      <c r="G280" s="46"/>
    </row>
    <row r="281" spans="1:7" x14ac:dyDescent="0.2">
      <c r="A281" s="8">
        <v>2200</v>
      </c>
      <c r="B281" s="9"/>
      <c r="C281" s="9" t="s">
        <v>78</v>
      </c>
      <c r="D281" s="96">
        <v>422</v>
      </c>
      <c r="E281" s="40"/>
      <c r="F281" s="46"/>
      <c r="G281" s="46"/>
    </row>
    <row r="282" spans="1:7" x14ac:dyDescent="0.2">
      <c r="A282" s="6">
        <v>2300</v>
      </c>
      <c r="B282" s="137"/>
      <c r="C282" s="9" t="s">
        <v>196</v>
      </c>
      <c r="D282" s="8">
        <v>54</v>
      </c>
      <c r="E282" s="40"/>
      <c r="F282" s="46"/>
      <c r="G282" s="46"/>
    </row>
    <row r="283" spans="1:7" x14ac:dyDescent="0.2">
      <c r="A283" s="6" t="s">
        <v>68</v>
      </c>
      <c r="B283" s="137" t="s">
        <v>18</v>
      </c>
      <c r="C283" s="148" t="s">
        <v>227</v>
      </c>
      <c r="D283" s="8"/>
      <c r="E283" s="40"/>
      <c r="F283" s="46"/>
      <c r="G283" s="46"/>
    </row>
    <row r="284" spans="1:7" x14ac:dyDescent="0.2">
      <c r="A284" s="34"/>
      <c r="B284" s="139"/>
      <c r="C284" s="138" t="s">
        <v>10</v>
      </c>
      <c r="D284" s="98">
        <f>SUM(D285:D286)</f>
        <v>0</v>
      </c>
      <c r="E284" s="40"/>
      <c r="F284" s="46"/>
      <c r="G284" s="46"/>
    </row>
    <row r="285" spans="1:7" x14ac:dyDescent="0.2">
      <c r="A285" s="8">
        <v>2200</v>
      </c>
      <c r="B285" s="9"/>
      <c r="C285" s="9" t="s">
        <v>78</v>
      </c>
      <c r="D285" s="96">
        <v>-137</v>
      </c>
      <c r="E285" s="40"/>
      <c r="F285" s="46"/>
      <c r="G285" s="46"/>
    </row>
    <row r="286" spans="1:7" x14ac:dyDescent="0.2">
      <c r="A286" s="6">
        <v>2300</v>
      </c>
      <c r="B286" s="137"/>
      <c r="C286" s="9" t="s">
        <v>196</v>
      </c>
      <c r="D286" s="8">
        <v>137</v>
      </c>
      <c r="E286" s="40"/>
      <c r="F286" s="46"/>
      <c r="G286" s="46"/>
    </row>
    <row r="287" spans="1:7" ht="25.5" x14ac:dyDescent="0.2">
      <c r="A287" s="6" t="s">
        <v>229</v>
      </c>
      <c r="B287" s="137" t="s">
        <v>18</v>
      </c>
      <c r="C287" s="148" t="s">
        <v>228</v>
      </c>
      <c r="D287" s="8"/>
      <c r="E287" s="40"/>
      <c r="F287" s="46"/>
      <c r="G287" s="46"/>
    </row>
    <row r="288" spans="1:7" x14ac:dyDescent="0.2">
      <c r="A288" s="34"/>
      <c r="B288" s="139"/>
      <c r="C288" s="138" t="s">
        <v>10</v>
      </c>
      <c r="D288" s="98">
        <f>SUM(D289:D291)</f>
        <v>0</v>
      </c>
      <c r="E288" s="40"/>
      <c r="F288" s="46"/>
      <c r="G288" s="46"/>
    </row>
    <row r="289" spans="1:7" x14ac:dyDescent="0.2">
      <c r="A289" s="8">
        <v>2200</v>
      </c>
      <c r="B289" s="9"/>
      <c r="C289" s="9" t="s">
        <v>78</v>
      </c>
      <c r="D289" s="96">
        <v>165</v>
      </c>
      <c r="E289" s="40"/>
      <c r="F289" s="46"/>
      <c r="G289" s="46"/>
    </row>
    <row r="290" spans="1:7" x14ac:dyDescent="0.2">
      <c r="A290" s="6">
        <v>2300</v>
      </c>
      <c r="B290" s="137"/>
      <c r="C290" s="9" t="s">
        <v>196</v>
      </c>
      <c r="D290" s="8">
        <v>1500</v>
      </c>
      <c r="E290" s="40"/>
      <c r="F290" s="46"/>
      <c r="G290" s="46"/>
    </row>
    <row r="291" spans="1:7" x14ac:dyDescent="0.2">
      <c r="A291" s="6">
        <v>3200</v>
      </c>
      <c r="B291" s="137"/>
      <c r="C291" s="9" t="s">
        <v>201</v>
      </c>
      <c r="D291" s="8">
        <v>-1665</v>
      </c>
      <c r="E291" s="40"/>
      <c r="F291" s="46"/>
      <c r="G291" s="46"/>
    </row>
    <row r="292" spans="1:7" ht="25.5" x14ac:dyDescent="0.2">
      <c r="A292" s="6" t="s">
        <v>229</v>
      </c>
      <c r="B292" s="137" t="s">
        <v>18</v>
      </c>
      <c r="C292" s="148" t="s">
        <v>230</v>
      </c>
      <c r="D292" s="8"/>
      <c r="E292" s="40"/>
      <c r="F292" s="46"/>
      <c r="G292" s="46"/>
    </row>
    <row r="293" spans="1:7" x14ac:dyDescent="0.2">
      <c r="A293" s="34"/>
      <c r="B293" s="139"/>
      <c r="C293" s="138" t="s">
        <v>10</v>
      </c>
      <c r="D293" s="98">
        <f>SUM(D294:D295)</f>
        <v>0</v>
      </c>
      <c r="E293" s="40"/>
      <c r="F293" s="46"/>
      <c r="G293" s="46"/>
    </row>
    <row r="294" spans="1:7" x14ac:dyDescent="0.2">
      <c r="A294" s="8">
        <v>2200</v>
      </c>
      <c r="B294" s="9"/>
      <c r="C294" s="9" t="s">
        <v>78</v>
      </c>
      <c r="D294" s="96">
        <v>97</v>
      </c>
      <c r="E294" s="40"/>
      <c r="F294" s="46"/>
      <c r="G294" s="46"/>
    </row>
    <row r="295" spans="1:7" x14ac:dyDescent="0.2">
      <c r="A295" s="6">
        <v>3200</v>
      </c>
      <c r="B295" s="137"/>
      <c r="C295" s="9" t="s">
        <v>201</v>
      </c>
      <c r="D295" s="8">
        <v>-97</v>
      </c>
      <c r="E295" s="40"/>
      <c r="F295" s="46"/>
      <c r="G295" s="46"/>
    </row>
    <row r="296" spans="1:7" x14ac:dyDescent="0.2">
      <c r="A296" s="6" t="s">
        <v>229</v>
      </c>
      <c r="B296" s="137" t="s">
        <v>18</v>
      </c>
      <c r="C296" s="148" t="s">
        <v>231</v>
      </c>
      <c r="D296" s="8"/>
      <c r="E296" s="40"/>
      <c r="F296" s="46"/>
      <c r="G296" s="46"/>
    </row>
    <row r="297" spans="1:7" x14ac:dyDescent="0.2">
      <c r="A297" s="34"/>
      <c r="B297" s="139"/>
      <c r="C297" s="138" t="s">
        <v>10</v>
      </c>
      <c r="D297" s="98">
        <f>SUM(D298:D299)</f>
        <v>0</v>
      </c>
      <c r="E297" s="40"/>
      <c r="F297" s="46"/>
      <c r="G297" s="46"/>
    </row>
    <row r="298" spans="1:7" x14ac:dyDescent="0.2">
      <c r="A298" s="8">
        <v>2200</v>
      </c>
      <c r="B298" s="9"/>
      <c r="C298" s="9" t="s">
        <v>78</v>
      </c>
      <c r="D298" s="96">
        <v>1450</v>
      </c>
      <c r="E298" s="40"/>
      <c r="F298" s="46"/>
      <c r="G298" s="46"/>
    </row>
    <row r="299" spans="1:7" x14ac:dyDescent="0.2">
      <c r="A299" s="6">
        <v>3200</v>
      </c>
      <c r="B299" s="137"/>
      <c r="C299" s="9" t="s">
        <v>201</v>
      </c>
      <c r="D299" s="8">
        <v>-1450</v>
      </c>
      <c r="E299" s="40"/>
      <c r="F299" s="46"/>
      <c r="G299" s="46"/>
    </row>
    <row r="300" spans="1:7" ht="25.5" x14ac:dyDescent="0.2">
      <c r="A300" s="6" t="s">
        <v>229</v>
      </c>
      <c r="B300" s="137" t="s">
        <v>18</v>
      </c>
      <c r="C300" s="148" t="s">
        <v>232</v>
      </c>
      <c r="D300" s="8"/>
      <c r="E300" s="40"/>
      <c r="F300" s="46"/>
      <c r="G300" s="46"/>
    </row>
    <row r="301" spans="1:7" x14ac:dyDescent="0.2">
      <c r="A301" s="34"/>
      <c r="B301" s="139"/>
      <c r="C301" s="138" t="s">
        <v>10</v>
      </c>
      <c r="D301" s="98">
        <f>SUM(D302:D303)</f>
        <v>0</v>
      </c>
      <c r="E301" s="40"/>
      <c r="F301" s="46"/>
      <c r="G301" s="46"/>
    </row>
    <row r="302" spans="1:7" x14ac:dyDescent="0.2">
      <c r="A302" s="6">
        <v>2300</v>
      </c>
      <c r="B302" s="137"/>
      <c r="C302" s="9" t="s">
        <v>196</v>
      </c>
      <c r="D302" s="96">
        <v>2822</v>
      </c>
      <c r="E302" s="40"/>
      <c r="F302" s="46"/>
      <c r="G302" s="46"/>
    </row>
    <row r="303" spans="1:7" x14ac:dyDescent="0.2">
      <c r="A303" s="6">
        <v>3200</v>
      </c>
      <c r="B303" s="137"/>
      <c r="C303" s="9" t="s">
        <v>201</v>
      </c>
      <c r="D303" s="8">
        <v>-2822</v>
      </c>
      <c r="E303" s="40"/>
      <c r="F303" s="46"/>
      <c r="G303" s="46"/>
    </row>
    <row r="304" spans="1:7" ht="25.5" x14ac:dyDescent="0.2">
      <c r="A304" s="6" t="s">
        <v>194</v>
      </c>
      <c r="B304" s="137" t="s">
        <v>18</v>
      </c>
      <c r="C304" s="4" t="s">
        <v>240</v>
      </c>
      <c r="D304" s="8"/>
      <c r="E304" s="40"/>
      <c r="F304" s="46"/>
      <c r="G304" s="46"/>
    </row>
    <row r="305" spans="1:7" x14ac:dyDescent="0.2">
      <c r="A305" s="34"/>
      <c r="B305" s="139"/>
      <c r="C305" s="138" t="s">
        <v>10</v>
      </c>
      <c r="D305" s="98">
        <f>SUM(D306:D307)</f>
        <v>0</v>
      </c>
      <c r="E305" s="40"/>
      <c r="F305" s="46"/>
      <c r="G305" s="46"/>
    </row>
    <row r="306" spans="1:7" x14ac:dyDescent="0.2">
      <c r="A306" s="6">
        <v>7200</v>
      </c>
      <c r="B306" s="137"/>
      <c r="C306" s="9" t="s">
        <v>19</v>
      </c>
      <c r="D306" s="8">
        <v>-6947</v>
      </c>
      <c r="E306" s="40"/>
      <c r="F306" s="46"/>
      <c r="G306" s="46"/>
    </row>
    <row r="307" spans="1:7" x14ac:dyDescent="0.2">
      <c r="A307" s="6">
        <v>3200</v>
      </c>
      <c r="B307" s="137"/>
      <c r="C307" s="9" t="s">
        <v>201</v>
      </c>
      <c r="D307" s="8">
        <v>6947</v>
      </c>
      <c r="E307" s="40"/>
      <c r="F307" s="46"/>
      <c r="G307" s="46"/>
    </row>
    <row r="308" spans="1:7" ht="38.25" x14ac:dyDescent="0.2">
      <c r="A308" s="6" t="s">
        <v>194</v>
      </c>
      <c r="B308" s="137" t="s">
        <v>18</v>
      </c>
      <c r="C308" s="4" t="s">
        <v>243</v>
      </c>
      <c r="D308" s="8"/>
      <c r="E308" s="40"/>
      <c r="F308" s="46"/>
      <c r="G308" s="46"/>
    </row>
    <row r="309" spans="1:7" x14ac:dyDescent="0.2">
      <c r="A309" s="34"/>
      <c r="B309" s="139"/>
      <c r="C309" s="138" t="s">
        <v>10</v>
      </c>
      <c r="D309" s="98">
        <f>SUM(D310:D312)</f>
        <v>0</v>
      </c>
      <c r="E309" s="40"/>
      <c r="F309" s="46"/>
      <c r="G309" s="46"/>
    </row>
    <row r="310" spans="1:7" x14ac:dyDescent="0.2">
      <c r="A310" s="6">
        <v>2300</v>
      </c>
      <c r="B310" s="137"/>
      <c r="C310" s="9" t="s">
        <v>196</v>
      </c>
      <c r="D310" s="96">
        <v>34</v>
      </c>
      <c r="E310" s="40"/>
      <c r="F310" s="46"/>
      <c r="G310" s="46"/>
    </row>
    <row r="311" spans="1:7" x14ac:dyDescent="0.2">
      <c r="A311" s="6">
        <v>2200</v>
      </c>
      <c r="B311" s="137"/>
      <c r="C311" s="9" t="s">
        <v>78</v>
      </c>
      <c r="D311" s="8">
        <v>-132</v>
      </c>
      <c r="E311" s="40"/>
      <c r="F311" s="46"/>
      <c r="G311" s="46"/>
    </row>
    <row r="312" spans="1:7" x14ac:dyDescent="0.2">
      <c r="A312" s="6">
        <v>2100</v>
      </c>
      <c r="B312" s="137"/>
      <c r="C312" s="9" t="s">
        <v>153</v>
      </c>
      <c r="D312" s="8">
        <v>98</v>
      </c>
      <c r="E312" s="40"/>
      <c r="F312" s="46"/>
      <c r="G312" s="46"/>
    </row>
    <row r="313" spans="1:7" x14ac:dyDescent="0.2">
      <c r="A313" s="6" t="s">
        <v>194</v>
      </c>
      <c r="B313" s="137" t="s">
        <v>18</v>
      </c>
      <c r="C313" s="4" t="s">
        <v>244</v>
      </c>
      <c r="D313" s="8"/>
      <c r="E313" s="40"/>
      <c r="F313" s="46"/>
      <c r="G313" s="46"/>
    </row>
    <row r="314" spans="1:7" x14ac:dyDescent="0.2">
      <c r="A314" s="34"/>
      <c r="B314" s="139"/>
      <c r="C314" s="138" t="s">
        <v>10</v>
      </c>
      <c r="D314" s="98">
        <f>SUM(D315:D316)</f>
        <v>0</v>
      </c>
      <c r="E314" s="40"/>
      <c r="F314" s="46"/>
      <c r="G314" s="46"/>
    </row>
    <row r="315" spans="1:7" x14ac:dyDescent="0.2">
      <c r="A315" s="6">
        <v>2100</v>
      </c>
      <c r="B315" s="137"/>
      <c r="C315" s="9" t="s">
        <v>153</v>
      </c>
      <c r="D315" s="96">
        <v>-1037</v>
      </c>
      <c r="E315" s="40"/>
      <c r="F315" s="46"/>
      <c r="G315" s="46"/>
    </row>
    <row r="316" spans="1:7" x14ac:dyDescent="0.2">
      <c r="A316" s="6">
        <v>2200</v>
      </c>
      <c r="B316" s="137"/>
      <c r="C316" s="9" t="s">
        <v>78</v>
      </c>
      <c r="D316" s="8">
        <v>1037</v>
      </c>
      <c r="E316" s="40"/>
      <c r="F316" s="46"/>
      <c r="G316" s="46"/>
    </row>
    <row r="317" spans="1:7" x14ac:dyDescent="0.2">
      <c r="A317" s="6" t="s">
        <v>194</v>
      </c>
      <c r="B317" s="137" t="s">
        <v>18</v>
      </c>
      <c r="C317" s="4" t="s">
        <v>245</v>
      </c>
      <c r="D317" s="8"/>
      <c r="E317" s="40"/>
      <c r="F317" s="46"/>
      <c r="G317" s="46"/>
    </row>
    <row r="318" spans="1:7" x14ac:dyDescent="0.2">
      <c r="A318" s="34"/>
      <c r="B318" s="139"/>
      <c r="C318" s="138" t="s">
        <v>10</v>
      </c>
      <c r="D318" s="98">
        <f>SUM(D319:D320)</f>
        <v>0</v>
      </c>
      <c r="E318" s="40"/>
      <c r="F318" s="46"/>
      <c r="G318" s="46"/>
    </row>
    <row r="319" spans="1:7" x14ac:dyDescent="0.2">
      <c r="A319" s="6">
        <v>3200</v>
      </c>
      <c r="B319" s="137"/>
      <c r="C319" s="9" t="s">
        <v>201</v>
      </c>
      <c r="D319" s="96">
        <v>-477</v>
      </c>
      <c r="E319" s="40"/>
      <c r="F319" s="46"/>
      <c r="G319" s="46"/>
    </row>
    <row r="320" spans="1:7" x14ac:dyDescent="0.2">
      <c r="A320" s="6">
        <v>1100</v>
      </c>
      <c r="B320" s="137"/>
      <c r="C320" s="9" t="s">
        <v>51</v>
      </c>
      <c r="D320" s="8">
        <v>477</v>
      </c>
      <c r="E320" s="40"/>
      <c r="F320" s="46"/>
      <c r="G320" s="46"/>
    </row>
    <row r="321" spans="1:7" ht="25.5" x14ac:dyDescent="0.2">
      <c r="A321" s="6" t="s">
        <v>194</v>
      </c>
      <c r="B321" s="137" t="s">
        <v>18</v>
      </c>
      <c r="C321" s="4" t="s">
        <v>246</v>
      </c>
      <c r="D321" s="8"/>
      <c r="E321" s="40"/>
      <c r="F321" s="46"/>
      <c r="G321" s="46"/>
    </row>
    <row r="322" spans="1:7" x14ac:dyDescent="0.2">
      <c r="A322" s="34"/>
      <c r="B322" s="139"/>
      <c r="C322" s="138" t="s">
        <v>10</v>
      </c>
      <c r="D322" s="98">
        <f>SUM(D323:D324)</f>
        <v>0</v>
      </c>
      <c r="E322" s="40"/>
      <c r="F322" s="46"/>
      <c r="G322" s="46"/>
    </row>
    <row r="323" spans="1:7" x14ac:dyDescent="0.2">
      <c r="A323" s="6">
        <v>3200</v>
      </c>
      <c r="B323" s="137"/>
      <c r="C323" s="9" t="s">
        <v>201</v>
      </c>
      <c r="D323" s="96">
        <v>400</v>
      </c>
      <c r="E323" s="40"/>
      <c r="F323" s="46"/>
      <c r="G323" s="46"/>
    </row>
    <row r="324" spans="1:7" x14ac:dyDescent="0.2">
      <c r="A324" s="6">
        <v>2200</v>
      </c>
      <c r="B324" s="137"/>
      <c r="C324" s="9" t="s">
        <v>78</v>
      </c>
      <c r="D324" s="8">
        <v>-400</v>
      </c>
      <c r="E324" s="40"/>
      <c r="F324" s="46"/>
      <c r="G324" s="46"/>
    </row>
    <row r="325" spans="1:7" ht="25.5" x14ac:dyDescent="0.2">
      <c r="A325" s="6" t="s">
        <v>194</v>
      </c>
      <c r="B325" s="137" t="s">
        <v>18</v>
      </c>
      <c r="C325" s="4" t="s">
        <v>247</v>
      </c>
      <c r="D325" s="8"/>
      <c r="E325" s="40"/>
      <c r="F325" s="46"/>
      <c r="G325" s="46"/>
    </row>
    <row r="326" spans="1:7" x14ac:dyDescent="0.2">
      <c r="A326" s="34"/>
      <c r="B326" s="139"/>
      <c r="C326" s="138" t="s">
        <v>10</v>
      </c>
      <c r="D326" s="98">
        <f>SUM(D327:D328)</f>
        <v>0</v>
      </c>
      <c r="E326" s="40"/>
      <c r="F326" s="46"/>
      <c r="G326" s="46"/>
    </row>
    <row r="327" spans="1:7" x14ac:dyDescent="0.2">
      <c r="A327" s="6">
        <v>2300</v>
      </c>
      <c r="B327" s="137"/>
      <c r="C327" s="9" t="s">
        <v>196</v>
      </c>
      <c r="D327" s="96">
        <v>1060</v>
      </c>
      <c r="E327" s="40"/>
      <c r="F327" s="46"/>
      <c r="G327" s="46"/>
    </row>
    <row r="328" spans="1:7" x14ac:dyDescent="0.2">
      <c r="A328" s="6">
        <v>2200</v>
      </c>
      <c r="B328" s="137"/>
      <c r="C328" s="9" t="s">
        <v>78</v>
      </c>
      <c r="D328" s="8">
        <v>-1060</v>
      </c>
      <c r="E328" s="40"/>
      <c r="F328" s="46"/>
      <c r="G328" s="46"/>
    </row>
    <row r="329" spans="1:7" ht="38.25" x14ac:dyDescent="0.2">
      <c r="A329" s="6" t="s">
        <v>194</v>
      </c>
      <c r="B329" s="137" t="s">
        <v>18</v>
      </c>
      <c r="C329" s="4" t="s">
        <v>249</v>
      </c>
      <c r="D329" s="8"/>
      <c r="E329" s="40"/>
      <c r="F329" s="46"/>
      <c r="G329" s="46"/>
    </row>
    <row r="330" spans="1:7" x14ac:dyDescent="0.2">
      <c r="A330" s="34"/>
      <c r="B330" s="139"/>
      <c r="C330" s="138" t="s">
        <v>10</v>
      </c>
      <c r="D330" s="98">
        <f>SUM(D331:D332)</f>
        <v>0</v>
      </c>
      <c r="E330" s="40"/>
      <c r="F330" s="46"/>
      <c r="G330" s="46"/>
    </row>
    <row r="331" spans="1:7" x14ac:dyDescent="0.2">
      <c r="A331" s="6">
        <v>6200</v>
      </c>
      <c r="B331" s="137"/>
      <c r="C331" s="9" t="s">
        <v>250</v>
      </c>
      <c r="D331" s="8">
        <v>2875</v>
      </c>
      <c r="E331" s="40"/>
      <c r="F331" s="46"/>
      <c r="G331" s="46"/>
    </row>
    <row r="332" spans="1:7" x14ac:dyDescent="0.2">
      <c r="A332" s="6">
        <v>2200</v>
      </c>
      <c r="B332" s="137"/>
      <c r="C332" s="9" t="s">
        <v>78</v>
      </c>
      <c r="D332" s="8">
        <v>-2875</v>
      </c>
      <c r="E332" s="40"/>
      <c r="F332" s="46"/>
      <c r="G332" s="46"/>
    </row>
    <row r="333" spans="1:7" ht="25.5" x14ac:dyDescent="0.2">
      <c r="A333" s="6" t="s">
        <v>194</v>
      </c>
      <c r="B333" s="137" t="s">
        <v>18</v>
      </c>
      <c r="C333" s="4" t="s">
        <v>251</v>
      </c>
      <c r="D333" s="8"/>
      <c r="E333" s="40"/>
      <c r="F333" s="46"/>
      <c r="G333" s="46"/>
    </row>
    <row r="334" spans="1:7" x14ac:dyDescent="0.2">
      <c r="A334" s="34"/>
      <c r="B334" s="139"/>
      <c r="C334" s="138" t="s">
        <v>10</v>
      </c>
      <c r="D334" s="98">
        <f>SUM(D335:D336)</f>
        <v>0</v>
      </c>
      <c r="E334" s="40"/>
      <c r="F334" s="46"/>
      <c r="G334" s="46"/>
    </row>
    <row r="335" spans="1:7" x14ac:dyDescent="0.2">
      <c r="A335" s="6">
        <v>2300</v>
      </c>
      <c r="B335" s="137"/>
      <c r="C335" s="9" t="s">
        <v>196</v>
      </c>
      <c r="D335" s="96">
        <v>-125</v>
      </c>
      <c r="E335" s="40"/>
      <c r="F335" s="46"/>
      <c r="G335" s="46"/>
    </row>
    <row r="336" spans="1:7" x14ac:dyDescent="0.2">
      <c r="A336" s="6">
        <v>2200</v>
      </c>
      <c r="B336" s="137"/>
      <c r="C336" s="9" t="s">
        <v>78</v>
      </c>
      <c r="D336" s="8">
        <v>125</v>
      </c>
      <c r="E336" s="40"/>
      <c r="F336" s="46"/>
      <c r="G336" s="46"/>
    </row>
    <row r="337" spans="1:7" ht="25.5" x14ac:dyDescent="0.2">
      <c r="A337" s="6" t="s">
        <v>194</v>
      </c>
      <c r="B337" s="137" t="s">
        <v>18</v>
      </c>
      <c r="C337" s="4" t="s">
        <v>252</v>
      </c>
      <c r="D337" s="8"/>
      <c r="E337" s="40"/>
      <c r="F337" s="46"/>
      <c r="G337" s="46"/>
    </row>
    <row r="338" spans="1:7" x14ac:dyDescent="0.2">
      <c r="A338" s="34"/>
      <c r="B338" s="139"/>
      <c r="C338" s="138" t="s">
        <v>10</v>
      </c>
      <c r="D338" s="98">
        <f>SUM(D339:D340)</f>
        <v>0</v>
      </c>
      <c r="E338" s="40"/>
      <c r="F338" s="46"/>
      <c r="G338" s="46"/>
    </row>
    <row r="339" spans="1:7" x14ac:dyDescent="0.2">
      <c r="A339" s="6">
        <v>1200</v>
      </c>
      <c r="B339" s="137"/>
      <c r="C339" s="9" t="s">
        <v>50</v>
      </c>
      <c r="D339" s="96">
        <v>-180</v>
      </c>
      <c r="E339" s="40"/>
      <c r="F339" s="46"/>
      <c r="G339" s="46"/>
    </row>
    <row r="340" spans="1:7" x14ac:dyDescent="0.2">
      <c r="A340" s="6">
        <v>2200</v>
      </c>
      <c r="B340" s="137"/>
      <c r="C340" s="9" t="s">
        <v>78</v>
      </c>
      <c r="D340" s="8">
        <v>180</v>
      </c>
      <c r="E340" s="40"/>
      <c r="F340" s="46"/>
      <c r="G340" s="46"/>
    </row>
    <row r="341" spans="1:7" ht="25.5" x14ac:dyDescent="0.2">
      <c r="A341" s="6" t="s">
        <v>194</v>
      </c>
      <c r="B341" s="137" t="s">
        <v>18</v>
      </c>
      <c r="C341" s="4" t="s">
        <v>253</v>
      </c>
      <c r="D341" s="8"/>
      <c r="E341" s="40"/>
      <c r="F341" s="46"/>
      <c r="G341" s="46"/>
    </row>
    <row r="342" spans="1:7" x14ac:dyDescent="0.2">
      <c r="A342" s="34"/>
      <c r="B342" s="139"/>
      <c r="C342" s="138" t="s">
        <v>10</v>
      </c>
      <c r="D342" s="98">
        <f>SUM(D343:D344)</f>
        <v>0</v>
      </c>
      <c r="E342" s="40"/>
      <c r="F342" s="46"/>
      <c r="G342" s="46"/>
    </row>
    <row r="343" spans="1:7" x14ac:dyDescent="0.2">
      <c r="A343" s="6">
        <v>2100</v>
      </c>
      <c r="B343" s="137"/>
      <c r="C343" s="9" t="s">
        <v>153</v>
      </c>
      <c r="D343" s="96">
        <v>-964</v>
      </c>
      <c r="E343" s="40"/>
      <c r="F343" s="46"/>
      <c r="G343" s="46"/>
    </row>
    <row r="344" spans="1:7" x14ac:dyDescent="0.2">
      <c r="A344" s="6">
        <v>2200</v>
      </c>
      <c r="B344" s="137"/>
      <c r="C344" s="9" t="s">
        <v>78</v>
      </c>
      <c r="D344" s="8">
        <v>964</v>
      </c>
      <c r="E344" s="40"/>
      <c r="F344" s="46"/>
      <c r="G344" s="46"/>
    </row>
    <row r="345" spans="1:7" x14ac:dyDescent="0.2">
      <c r="A345" s="6" t="s">
        <v>194</v>
      </c>
      <c r="B345" s="137" t="s">
        <v>18</v>
      </c>
      <c r="C345" s="4" t="s">
        <v>255</v>
      </c>
      <c r="D345" s="8"/>
      <c r="E345" s="40"/>
      <c r="F345" s="46"/>
      <c r="G345" s="46"/>
    </row>
    <row r="346" spans="1:7" x14ac:dyDescent="0.2">
      <c r="A346" s="34"/>
      <c r="B346" s="139"/>
      <c r="C346" s="138" t="s">
        <v>10</v>
      </c>
      <c r="D346" s="98">
        <f>SUM(D347:D349)</f>
        <v>0</v>
      </c>
      <c r="E346" s="40"/>
      <c r="F346" s="46"/>
      <c r="G346" s="46"/>
    </row>
    <row r="347" spans="1:7" x14ac:dyDescent="0.2">
      <c r="A347" s="6">
        <v>2300</v>
      </c>
      <c r="B347" s="137"/>
      <c r="C347" s="9" t="s">
        <v>196</v>
      </c>
      <c r="D347" s="96">
        <v>129</v>
      </c>
      <c r="E347" s="40"/>
      <c r="F347" s="46"/>
      <c r="G347" s="46"/>
    </row>
    <row r="348" spans="1:7" x14ac:dyDescent="0.2">
      <c r="A348" s="6">
        <v>2200</v>
      </c>
      <c r="B348" s="137"/>
      <c r="C348" s="9" t="s">
        <v>78</v>
      </c>
      <c r="D348" s="8">
        <v>-950</v>
      </c>
      <c r="E348" s="40"/>
      <c r="F348" s="46"/>
      <c r="G348" s="46"/>
    </row>
    <row r="349" spans="1:7" x14ac:dyDescent="0.2">
      <c r="A349" s="6">
        <v>1100</v>
      </c>
      <c r="B349" s="137"/>
      <c r="C349" s="9" t="s">
        <v>51</v>
      </c>
      <c r="D349" s="8">
        <v>821</v>
      </c>
      <c r="E349" s="40"/>
      <c r="F349" s="46"/>
      <c r="G349" s="46"/>
    </row>
    <row r="350" spans="1:7" x14ac:dyDescent="0.2">
      <c r="A350" s="12"/>
      <c r="B350" s="147"/>
      <c r="C350" s="10"/>
      <c r="D350" s="11"/>
      <c r="E350" s="40"/>
      <c r="F350" s="46"/>
      <c r="G350" s="46"/>
    </row>
    <row r="351" spans="1:7" ht="15" x14ac:dyDescent="0.25">
      <c r="A351" s="12"/>
      <c r="B351" s="129"/>
      <c r="C351" s="82"/>
      <c r="D351" s="11"/>
      <c r="E351" s="40"/>
      <c r="F351" s="46"/>
      <c r="G351" s="46"/>
    </row>
    <row r="352" spans="1:7" x14ac:dyDescent="0.2">
      <c r="E352" s="46"/>
      <c r="F352" s="46"/>
      <c r="G352" s="46"/>
    </row>
    <row r="353" spans="1:7" x14ac:dyDescent="0.2">
      <c r="A353" s="2" t="s">
        <v>12</v>
      </c>
      <c r="E353" s="46"/>
      <c r="F353" s="46"/>
      <c r="G353" s="46"/>
    </row>
    <row r="354" spans="1:7" x14ac:dyDescent="0.2">
      <c r="A354" s="1"/>
      <c r="B354" s="1"/>
      <c r="D354" s="1"/>
      <c r="E354" s="46"/>
      <c r="F354" s="46"/>
      <c r="G354" s="46"/>
    </row>
    <row r="355" spans="1:7" x14ac:dyDescent="0.2">
      <c r="A355" s="3" t="s">
        <v>2</v>
      </c>
      <c r="B355" s="35" t="s">
        <v>3</v>
      </c>
      <c r="C355" s="5" t="s">
        <v>8</v>
      </c>
      <c r="D355" s="35" t="s">
        <v>4</v>
      </c>
      <c r="E355" s="64" t="s">
        <v>9</v>
      </c>
      <c r="F355" s="46"/>
      <c r="G355" s="46"/>
    </row>
    <row r="356" spans="1:7" ht="25.5" x14ac:dyDescent="0.2">
      <c r="A356" s="6" t="s">
        <v>42</v>
      </c>
      <c r="B356" s="24" t="s">
        <v>18</v>
      </c>
      <c r="C356" s="25" t="s">
        <v>44</v>
      </c>
      <c r="D356" s="17"/>
      <c r="E356" s="46"/>
      <c r="F356" s="46"/>
      <c r="G356" s="46"/>
    </row>
    <row r="357" spans="1:7" ht="15" customHeight="1" x14ac:dyDescent="0.2">
      <c r="A357" s="17"/>
      <c r="B357" s="17"/>
      <c r="C357" s="17" t="s">
        <v>10</v>
      </c>
      <c r="D357" s="56">
        <f>D358</f>
        <v>-1200</v>
      </c>
      <c r="E357" s="46" t="s">
        <v>46</v>
      </c>
      <c r="F357" s="45"/>
      <c r="G357" s="46"/>
    </row>
    <row r="358" spans="1:7" x14ac:dyDescent="0.2">
      <c r="A358" s="17">
        <v>6000</v>
      </c>
      <c r="B358" s="17"/>
      <c r="C358" s="17" t="s">
        <v>45</v>
      </c>
      <c r="D358" s="17">
        <v>-1200</v>
      </c>
      <c r="E358" s="46"/>
      <c r="F358" s="46"/>
      <c r="G358" s="46"/>
    </row>
    <row r="359" spans="1:7" x14ac:dyDescent="0.2">
      <c r="A359" s="13" t="s">
        <v>53</v>
      </c>
      <c r="B359" s="27" t="s">
        <v>54</v>
      </c>
      <c r="C359" s="76" t="s">
        <v>52</v>
      </c>
      <c r="D359" s="42"/>
      <c r="E359" s="46"/>
      <c r="F359" s="46"/>
      <c r="G359" s="46"/>
    </row>
    <row r="360" spans="1:7" x14ac:dyDescent="0.2">
      <c r="A360" s="13"/>
      <c r="B360" s="27"/>
      <c r="C360" s="21" t="s">
        <v>10</v>
      </c>
      <c r="D360" s="78">
        <f>D361+D362</f>
        <v>-1368</v>
      </c>
      <c r="E360" s="46" t="s">
        <v>55</v>
      </c>
      <c r="F360" s="46"/>
      <c r="G360" s="46"/>
    </row>
    <row r="361" spans="1:7" x14ac:dyDescent="0.2">
      <c r="A361" s="13">
        <v>1100</v>
      </c>
      <c r="B361" s="27"/>
      <c r="C361" s="26" t="s">
        <v>51</v>
      </c>
      <c r="D361" s="42">
        <v>-1105</v>
      </c>
      <c r="E361" s="46"/>
      <c r="F361" s="46"/>
      <c r="G361" s="46"/>
    </row>
    <row r="362" spans="1:7" x14ac:dyDescent="0.2">
      <c r="A362" s="9">
        <v>1200</v>
      </c>
      <c r="B362" s="17"/>
      <c r="C362" s="9" t="s">
        <v>50</v>
      </c>
      <c r="D362" s="42">
        <v>-263</v>
      </c>
      <c r="E362" s="46"/>
      <c r="F362" s="46"/>
      <c r="G362" s="46"/>
    </row>
    <row r="363" spans="1:7" x14ac:dyDescent="0.2">
      <c r="A363" s="6" t="s">
        <v>184</v>
      </c>
      <c r="B363" s="24" t="s">
        <v>18</v>
      </c>
      <c r="C363" s="25" t="s">
        <v>183</v>
      </c>
      <c r="D363" s="17"/>
      <c r="E363" s="46"/>
      <c r="F363" s="46"/>
      <c r="G363" s="46"/>
    </row>
    <row r="364" spans="1:7" x14ac:dyDescent="0.2">
      <c r="A364" s="17"/>
      <c r="B364" s="17"/>
      <c r="C364" s="17" t="s">
        <v>10</v>
      </c>
      <c r="D364" s="56">
        <f>D365</f>
        <v>-3871</v>
      </c>
      <c r="E364" s="46" t="s">
        <v>185</v>
      </c>
      <c r="F364" s="46"/>
      <c r="G364" s="46"/>
    </row>
    <row r="365" spans="1:7" x14ac:dyDescent="0.2">
      <c r="A365" s="17">
        <v>2200</v>
      </c>
      <c r="B365" s="17"/>
      <c r="C365" s="21" t="s">
        <v>78</v>
      </c>
      <c r="D365" s="17">
        <v>-3871</v>
      </c>
      <c r="E365" s="46"/>
      <c r="F365" s="46"/>
      <c r="G365" s="46"/>
    </row>
    <row r="366" spans="1:7" ht="25.5" x14ac:dyDescent="0.2">
      <c r="A366" s="144" t="s">
        <v>48</v>
      </c>
      <c r="B366" s="24" t="s">
        <v>18</v>
      </c>
      <c r="C366" s="145" t="s">
        <v>186</v>
      </c>
      <c r="D366" s="17"/>
      <c r="E366" s="46"/>
      <c r="F366" s="46"/>
      <c r="G366" s="46"/>
    </row>
    <row r="367" spans="1:7" x14ac:dyDescent="0.2">
      <c r="A367" s="17"/>
      <c r="B367" s="17"/>
      <c r="C367" s="17" t="s">
        <v>10</v>
      </c>
      <c r="D367" s="33">
        <f>D368</f>
        <v>-1483</v>
      </c>
      <c r="E367" s="46"/>
      <c r="F367" s="46"/>
      <c r="G367" s="46"/>
    </row>
    <row r="368" spans="1:7" x14ac:dyDescent="0.2">
      <c r="A368" s="17">
        <v>6200</v>
      </c>
      <c r="B368" s="17"/>
      <c r="C368" s="21" t="s">
        <v>187</v>
      </c>
      <c r="D368" s="17">
        <v>-1483</v>
      </c>
      <c r="E368" s="46"/>
      <c r="F368" s="46"/>
      <c r="G368" s="46"/>
    </row>
    <row r="369" spans="1:7" x14ac:dyDescent="0.2">
      <c r="A369" s="144" t="s">
        <v>53</v>
      </c>
      <c r="B369" s="17" t="s">
        <v>18</v>
      </c>
      <c r="C369" s="25" t="s">
        <v>190</v>
      </c>
      <c r="D369" s="17"/>
      <c r="E369" s="46"/>
      <c r="F369" s="46"/>
      <c r="G369" s="46"/>
    </row>
    <row r="370" spans="1:7" x14ac:dyDescent="0.2">
      <c r="A370" s="74"/>
      <c r="B370" s="75"/>
      <c r="C370" s="34" t="s">
        <v>10</v>
      </c>
      <c r="D370" s="56">
        <f>D371</f>
        <v>-7639</v>
      </c>
      <c r="E370" s="46" t="s">
        <v>340</v>
      </c>
      <c r="F370" s="46"/>
      <c r="G370" s="46"/>
    </row>
    <row r="371" spans="1:7" x14ac:dyDescent="0.2">
      <c r="A371" s="74">
        <v>1100</v>
      </c>
      <c r="B371" s="75"/>
      <c r="C371" s="34" t="s">
        <v>51</v>
      </c>
      <c r="D371" s="17">
        <v>-7639</v>
      </c>
      <c r="E371" s="46"/>
      <c r="F371" s="46"/>
      <c r="G371" s="46"/>
    </row>
    <row r="372" spans="1:7" x14ac:dyDescent="0.2">
      <c r="A372" s="144" t="s">
        <v>194</v>
      </c>
      <c r="B372" s="17" t="s">
        <v>18</v>
      </c>
      <c r="C372" s="25" t="s">
        <v>195</v>
      </c>
      <c r="D372" s="17"/>
      <c r="E372" s="46"/>
      <c r="F372" s="46"/>
      <c r="G372" s="46"/>
    </row>
    <row r="373" spans="1:7" x14ac:dyDescent="0.2">
      <c r="A373" s="74"/>
      <c r="B373" s="75"/>
      <c r="C373" s="34" t="s">
        <v>10</v>
      </c>
      <c r="D373" s="33">
        <f>SUM(D374:D377)</f>
        <v>-2000</v>
      </c>
      <c r="E373" s="46" t="s">
        <v>197</v>
      </c>
      <c r="F373" s="46"/>
      <c r="G373" s="46"/>
    </row>
    <row r="374" spans="1:7" x14ac:dyDescent="0.2">
      <c r="A374" s="74">
        <v>1100</v>
      </c>
      <c r="B374" s="75"/>
      <c r="C374" s="34" t="s">
        <v>51</v>
      </c>
      <c r="D374" s="17">
        <v>-800</v>
      </c>
      <c r="E374" s="46"/>
      <c r="F374" s="46"/>
      <c r="G374" s="46"/>
    </row>
    <row r="375" spans="1:7" x14ac:dyDescent="0.2">
      <c r="A375" s="74">
        <v>1200</v>
      </c>
      <c r="B375" s="75"/>
      <c r="C375" s="34" t="s">
        <v>50</v>
      </c>
      <c r="D375" s="17">
        <v>-200</v>
      </c>
      <c r="E375" s="46"/>
      <c r="F375" s="46"/>
      <c r="G375" s="46"/>
    </row>
    <row r="376" spans="1:7" x14ac:dyDescent="0.2">
      <c r="A376" s="74">
        <v>2200</v>
      </c>
      <c r="B376" s="75"/>
      <c r="C376" s="34" t="s">
        <v>78</v>
      </c>
      <c r="D376" s="17">
        <v>-500</v>
      </c>
      <c r="E376" s="46"/>
      <c r="F376" s="46"/>
      <c r="G376" s="46"/>
    </row>
    <row r="377" spans="1:7" x14ac:dyDescent="0.2">
      <c r="A377" s="74">
        <v>2300</v>
      </c>
      <c r="B377" s="75"/>
      <c r="C377" s="34" t="s">
        <v>196</v>
      </c>
      <c r="D377" s="17">
        <v>-500</v>
      </c>
      <c r="E377" s="46"/>
      <c r="F377" s="46"/>
      <c r="G377" s="46"/>
    </row>
    <row r="378" spans="1:7" x14ac:dyDescent="0.2">
      <c r="A378" s="144" t="s">
        <v>194</v>
      </c>
      <c r="B378" s="17" t="s">
        <v>18</v>
      </c>
      <c r="C378" s="25" t="s">
        <v>241</v>
      </c>
      <c r="D378" s="17"/>
      <c r="E378" s="46"/>
      <c r="F378" s="46"/>
      <c r="G378" s="46"/>
    </row>
    <row r="379" spans="1:7" x14ac:dyDescent="0.2">
      <c r="A379" s="74"/>
      <c r="B379" s="75"/>
      <c r="C379" s="34" t="s">
        <v>10</v>
      </c>
      <c r="D379" s="56">
        <f>SUM(D380:D383)</f>
        <v>-7000</v>
      </c>
      <c r="E379" s="46" t="s">
        <v>259</v>
      </c>
      <c r="F379" s="46"/>
      <c r="G379" s="46"/>
    </row>
    <row r="380" spans="1:7" x14ac:dyDescent="0.2">
      <c r="A380" s="74">
        <v>1100</v>
      </c>
      <c r="B380" s="75"/>
      <c r="C380" s="34" t="s">
        <v>51</v>
      </c>
      <c r="D380" s="17">
        <v>-630</v>
      </c>
      <c r="E380" s="46" t="s">
        <v>260</v>
      </c>
      <c r="F380" s="46"/>
      <c r="G380" s="46"/>
    </row>
    <row r="381" spans="1:7" x14ac:dyDescent="0.2">
      <c r="A381" s="74">
        <v>1200</v>
      </c>
      <c r="B381" s="75"/>
      <c r="C381" s="34" t="s">
        <v>50</v>
      </c>
      <c r="D381" s="17">
        <v>-150</v>
      </c>
      <c r="E381" s="46"/>
      <c r="F381" s="46"/>
      <c r="G381" s="46"/>
    </row>
    <row r="382" spans="1:7" x14ac:dyDescent="0.2">
      <c r="A382" s="74">
        <v>2200</v>
      </c>
      <c r="B382" s="75"/>
      <c r="C382" s="34" t="s">
        <v>78</v>
      </c>
      <c r="D382" s="17">
        <v>-6120</v>
      </c>
      <c r="F382" s="46"/>
      <c r="G382" s="46"/>
    </row>
    <row r="383" spans="1:7" x14ac:dyDescent="0.2">
      <c r="A383" s="74">
        <v>2300</v>
      </c>
      <c r="B383" s="75"/>
      <c r="C383" s="34" t="s">
        <v>196</v>
      </c>
      <c r="D383" s="17">
        <v>-100</v>
      </c>
      <c r="E383" s="46"/>
      <c r="F383" s="46"/>
      <c r="G383" s="46"/>
    </row>
    <row r="384" spans="1:7" ht="25.5" x14ac:dyDescent="0.2">
      <c r="A384" s="6" t="s">
        <v>194</v>
      </c>
      <c r="B384" s="137" t="s">
        <v>18</v>
      </c>
      <c r="C384" s="4" t="s">
        <v>247</v>
      </c>
      <c r="D384" s="8"/>
      <c r="E384" s="46"/>
      <c r="F384" s="46"/>
      <c r="G384" s="46"/>
    </row>
    <row r="385" spans="1:7" x14ac:dyDescent="0.2">
      <c r="A385" s="34"/>
      <c r="B385" s="139"/>
      <c r="C385" s="138" t="s">
        <v>10</v>
      </c>
      <c r="D385" s="98">
        <f>SUM(D386:D386)</f>
        <v>-2627</v>
      </c>
      <c r="E385" s="46"/>
      <c r="F385" s="46"/>
      <c r="G385" s="46"/>
    </row>
    <row r="386" spans="1:7" x14ac:dyDescent="0.2">
      <c r="A386" s="6">
        <v>2200</v>
      </c>
      <c r="B386" s="137"/>
      <c r="C386" s="9" t="s">
        <v>78</v>
      </c>
      <c r="D386" s="8">
        <v>-2627</v>
      </c>
      <c r="E386" s="46" t="s">
        <v>248</v>
      </c>
      <c r="F386" s="46"/>
      <c r="G386" s="46"/>
    </row>
    <row r="387" spans="1:7" ht="25.5" x14ac:dyDescent="0.2">
      <c r="A387" s="6" t="s">
        <v>194</v>
      </c>
      <c r="B387" s="137" t="s">
        <v>18</v>
      </c>
      <c r="C387" s="4" t="s">
        <v>254</v>
      </c>
      <c r="D387" s="8"/>
      <c r="E387" s="46"/>
      <c r="F387" s="46"/>
      <c r="G387" s="46"/>
    </row>
    <row r="388" spans="1:7" x14ac:dyDescent="0.2">
      <c r="A388" s="34"/>
      <c r="B388" s="139"/>
      <c r="C388" s="138" t="s">
        <v>10</v>
      </c>
      <c r="D388" s="98">
        <f>SUM(D389:D389)</f>
        <v>-78</v>
      </c>
      <c r="E388" s="46" t="s">
        <v>256</v>
      </c>
      <c r="F388" s="46"/>
      <c r="G388" s="46"/>
    </row>
    <row r="389" spans="1:7" x14ac:dyDescent="0.2">
      <c r="A389" s="6">
        <v>2200</v>
      </c>
      <c r="B389" s="137"/>
      <c r="C389" s="9" t="s">
        <v>78</v>
      </c>
      <c r="D389" s="8">
        <v>-78</v>
      </c>
      <c r="E389" s="46" t="s">
        <v>257</v>
      </c>
      <c r="F389" s="46"/>
      <c r="G389" s="46"/>
    </row>
    <row r="390" spans="1:7" ht="25.5" x14ac:dyDescent="0.2">
      <c r="A390" s="6" t="s">
        <v>194</v>
      </c>
      <c r="B390" s="137" t="s">
        <v>18</v>
      </c>
      <c r="C390" s="4" t="s">
        <v>262</v>
      </c>
      <c r="D390" s="8"/>
      <c r="E390" s="40"/>
      <c r="F390" s="46"/>
      <c r="G390" s="46"/>
    </row>
    <row r="391" spans="1:7" x14ac:dyDescent="0.2">
      <c r="A391" s="34"/>
      <c r="B391" s="139"/>
      <c r="C391" s="138" t="s">
        <v>10</v>
      </c>
      <c r="D391" s="98">
        <f>SUM(D392:D392)</f>
        <v>-4200</v>
      </c>
      <c r="E391" s="40" t="s">
        <v>263</v>
      </c>
      <c r="F391" s="46"/>
      <c r="G391" s="46"/>
    </row>
    <row r="392" spans="1:7" x14ac:dyDescent="0.2">
      <c r="A392" s="6">
        <v>2200</v>
      </c>
      <c r="B392" s="137"/>
      <c r="C392" s="9" t="s">
        <v>78</v>
      </c>
      <c r="D392" s="8">
        <v>-4200</v>
      </c>
      <c r="E392" s="40"/>
      <c r="F392" s="46"/>
      <c r="G392" s="46"/>
    </row>
    <row r="393" spans="1:7" ht="38.25" x14ac:dyDescent="0.2">
      <c r="A393" s="6" t="s">
        <v>194</v>
      </c>
      <c r="B393" s="137" t="s">
        <v>18</v>
      </c>
      <c r="C393" s="4" t="s">
        <v>243</v>
      </c>
      <c r="D393" s="8"/>
      <c r="E393" s="40"/>
      <c r="F393" s="46"/>
      <c r="G393" s="46"/>
    </row>
    <row r="394" spans="1:7" x14ac:dyDescent="0.2">
      <c r="A394" s="74"/>
      <c r="B394" s="75"/>
      <c r="C394" s="34" t="s">
        <v>10</v>
      </c>
      <c r="D394" s="56">
        <f>SUM(D395:D397)</f>
        <v>-495</v>
      </c>
      <c r="E394" s="40" t="s">
        <v>270</v>
      </c>
      <c r="F394" s="46"/>
      <c r="G394" s="46"/>
    </row>
    <row r="395" spans="1:7" x14ac:dyDescent="0.2">
      <c r="A395" s="74">
        <v>1100</v>
      </c>
      <c r="B395" s="75"/>
      <c r="C395" s="34" t="s">
        <v>51</v>
      </c>
      <c r="D395" s="17">
        <v>-341</v>
      </c>
      <c r="E395" s="40"/>
      <c r="F395" s="46"/>
      <c r="G395" s="46"/>
    </row>
    <row r="396" spans="1:7" x14ac:dyDescent="0.2">
      <c r="A396" s="74">
        <v>1200</v>
      </c>
      <c r="B396" s="75"/>
      <c r="C396" s="34" t="s">
        <v>50</v>
      </c>
      <c r="D396" s="17">
        <v>-89</v>
      </c>
      <c r="E396" s="40"/>
      <c r="F396" s="46"/>
      <c r="G396" s="46"/>
    </row>
    <row r="397" spans="1:7" x14ac:dyDescent="0.2">
      <c r="A397" s="74">
        <v>2200</v>
      </c>
      <c r="B397" s="75"/>
      <c r="C397" s="34" t="s">
        <v>78</v>
      </c>
      <c r="D397" s="17">
        <v>-65</v>
      </c>
      <c r="E397" s="46"/>
      <c r="F397" s="46"/>
      <c r="G397" s="46"/>
    </row>
    <row r="398" spans="1:7" ht="25.5" x14ac:dyDescent="0.2">
      <c r="A398" s="6" t="s">
        <v>194</v>
      </c>
      <c r="B398" s="137" t="s">
        <v>18</v>
      </c>
      <c r="C398" s="4" t="s">
        <v>264</v>
      </c>
      <c r="D398" s="8"/>
      <c r="E398" s="46"/>
      <c r="F398" s="46"/>
      <c r="G398" s="46"/>
    </row>
    <row r="399" spans="1:7" x14ac:dyDescent="0.2">
      <c r="A399" s="34"/>
      <c r="B399" s="139"/>
      <c r="C399" s="138" t="s">
        <v>10</v>
      </c>
      <c r="D399" s="98">
        <f>SUM(D400:D400)</f>
        <v>-56</v>
      </c>
      <c r="E399" s="40" t="s">
        <v>263</v>
      </c>
      <c r="F399" s="46"/>
      <c r="G399" s="46"/>
    </row>
    <row r="400" spans="1:7" x14ac:dyDescent="0.2">
      <c r="A400" s="6">
        <v>2200</v>
      </c>
      <c r="B400" s="137"/>
      <c r="C400" s="9" t="s">
        <v>78</v>
      </c>
      <c r="D400" s="8">
        <v>-56</v>
      </c>
      <c r="E400" s="46"/>
      <c r="F400" s="46"/>
      <c r="G400" s="46"/>
    </row>
    <row r="401" spans="1:7" ht="25.5" x14ac:dyDescent="0.2">
      <c r="A401" s="6" t="s">
        <v>194</v>
      </c>
      <c r="B401" s="137" t="s">
        <v>18</v>
      </c>
      <c r="C401" s="4" t="s">
        <v>252</v>
      </c>
      <c r="D401" s="8"/>
      <c r="E401" s="46"/>
      <c r="F401" s="46"/>
      <c r="G401" s="46"/>
    </row>
    <row r="402" spans="1:7" x14ac:dyDescent="0.2">
      <c r="A402" s="34"/>
      <c r="B402" s="139"/>
      <c r="C402" s="138" t="s">
        <v>10</v>
      </c>
      <c r="D402" s="98">
        <f>SUM(D403:D403)</f>
        <v>-1883</v>
      </c>
      <c r="E402" s="46" t="s">
        <v>268</v>
      </c>
      <c r="F402" s="46"/>
      <c r="G402" s="46"/>
    </row>
    <row r="403" spans="1:7" x14ac:dyDescent="0.2">
      <c r="A403" s="74">
        <v>1100</v>
      </c>
      <c r="B403" s="75"/>
      <c r="C403" s="34" t="s">
        <v>51</v>
      </c>
      <c r="D403" s="8">
        <v>-1883</v>
      </c>
      <c r="E403" s="46"/>
      <c r="F403" s="46"/>
      <c r="G403" s="46"/>
    </row>
    <row r="404" spans="1:7" x14ac:dyDescent="0.2">
      <c r="A404" s="144" t="s">
        <v>53</v>
      </c>
      <c r="B404" s="17" t="s">
        <v>18</v>
      </c>
      <c r="C404" s="25" t="s">
        <v>274</v>
      </c>
      <c r="D404" s="17"/>
      <c r="E404" s="46"/>
      <c r="F404" s="46"/>
      <c r="G404" s="46"/>
    </row>
    <row r="405" spans="1:7" x14ac:dyDescent="0.2">
      <c r="A405" s="74"/>
      <c r="B405" s="75"/>
      <c r="C405" s="34" t="s">
        <v>10</v>
      </c>
      <c r="D405" s="87">
        <f>D406</f>
        <v>-26893</v>
      </c>
      <c r="E405" s="46" t="s">
        <v>275</v>
      </c>
      <c r="F405" s="46"/>
      <c r="G405" s="46"/>
    </row>
    <row r="406" spans="1:7" x14ac:dyDescent="0.2">
      <c r="A406" s="74">
        <v>2300</v>
      </c>
      <c r="B406" s="75"/>
      <c r="C406" s="34" t="s">
        <v>196</v>
      </c>
      <c r="D406" s="17">
        <v>-26893</v>
      </c>
      <c r="E406" s="46"/>
      <c r="F406" s="46"/>
      <c r="G406" s="46"/>
    </row>
    <row r="407" spans="1:7" ht="25.5" x14ac:dyDescent="0.2">
      <c r="A407" s="6" t="s">
        <v>34</v>
      </c>
      <c r="B407" s="137" t="s">
        <v>18</v>
      </c>
      <c r="C407" s="4" t="s">
        <v>318</v>
      </c>
      <c r="D407" s="96"/>
      <c r="E407" s="46"/>
      <c r="F407" s="46"/>
      <c r="G407" s="46"/>
    </row>
    <row r="408" spans="1:7" x14ac:dyDescent="0.2">
      <c r="A408" s="34"/>
      <c r="B408" s="139"/>
      <c r="C408" s="138" t="s">
        <v>10</v>
      </c>
      <c r="D408" s="98">
        <f>D409</f>
        <v>-407</v>
      </c>
      <c r="E408" s="175" t="s">
        <v>319</v>
      </c>
      <c r="F408" s="46"/>
      <c r="G408" s="46"/>
    </row>
    <row r="409" spans="1:7" x14ac:dyDescent="0.2">
      <c r="A409" s="6">
        <v>2200</v>
      </c>
      <c r="B409" s="137"/>
      <c r="C409" s="9" t="s">
        <v>78</v>
      </c>
      <c r="D409" s="96">
        <v>-407</v>
      </c>
      <c r="E409" s="175"/>
      <c r="F409" s="46"/>
      <c r="G409" s="46"/>
    </row>
    <row r="410" spans="1:7" x14ac:dyDescent="0.2">
      <c r="A410" s="12"/>
      <c r="B410" s="147"/>
      <c r="C410" s="10"/>
      <c r="D410" s="149"/>
      <c r="E410" s="46"/>
      <c r="F410" s="46"/>
      <c r="G410" s="46"/>
    </row>
  </sheetData>
  <mergeCells count="4">
    <mergeCell ref="E408:E409"/>
    <mergeCell ref="A1:E1"/>
    <mergeCell ref="A3:D3"/>
    <mergeCell ref="A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2018-12-06T09:44:02Z</cp:lastPrinted>
  <dcterms:created xsi:type="dcterms:W3CDTF">2018-09-06T10:53:44Z</dcterms:created>
  <dcterms:modified xsi:type="dcterms:W3CDTF">2018-12-06T09:46:50Z</dcterms:modified>
</cp:coreProperties>
</file>